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UPPLY FILES\Office Supplies\"/>
    </mc:Choice>
  </mc:AlternateContent>
  <bookViews>
    <workbookView xWindow="0" yWindow="0" windowWidth="20400" windowHeight="7050"/>
  </bookViews>
  <sheets>
    <sheet name="PPMP TEMPLATE" sheetId="2" r:id="rId1"/>
    <sheet name="CATALOGUE" sheetId="3" state="hidden" r:id="rId2"/>
  </sheets>
  <definedNames>
    <definedName name="_xlnm.Print_Area" localSheetId="1">CATALOGUE!$A$1:$F$208</definedName>
    <definedName name="_xlnm.Print_Area" localSheetId="0">'PPMP TEMPLATE'!$A$1:$S$246</definedName>
    <definedName name="_xlnm.Print_Titles" localSheetId="1">CATALOGUE!$6:$7</definedName>
    <definedName name="_xlnm.Print_Titles" localSheetId="0">'PPMP TEMPLATE'!$12:$13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7" i="2" l="1"/>
  <c r="F235" i="2" l="1"/>
  <c r="E199" i="2" l="1"/>
  <c r="F199" i="2" s="1"/>
  <c r="C199" i="2"/>
  <c r="B199" i="2"/>
  <c r="E198" i="2"/>
  <c r="F198" i="2" s="1"/>
  <c r="C198" i="2"/>
  <c r="B198" i="2"/>
  <c r="E197" i="2"/>
  <c r="F197" i="2" s="1"/>
  <c r="C197" i="2"/>
  <c r="B197" i="2"/>
  <c r="E196" i="2"/>
  <c r="F196" i="2" s="1"/>
  <c r="C196" i="2"/>
  <c r="B196" i="2"/>
  <c r="E195" i="2"/>
  <c r="F195" i="2" s="1"/>
  <c r="C195" i="2"/>
  <c r="B195" i="2"/>
  <c r="E194" i="2"/>
  <c r="F194" i="2" s="1"/>
  <c r="C194" i="2"/>
  <c r="B194" i="2"/>
  <c r="E193" i="2"/>
  <c r="F193" i="2" s="1"/>
  <c r="C193" i="2"/>
  <c r="B193" i="2"/>
  <c r="E192" i="2"/>
  <c r="F192" i="2" s="1"/>
  <c r="C192" i="2"/>
  <c r="B192" i="2"/>
  <c r="E191" i="2"/>
  <c r="F191" i="2" s="1"/>
  <c r="C191" i="2"/>
  <c r="B191" i="2"/>
  <c r="E190" i="2"/>
  <c r="F190" i="2" s="1"/>
  <c r="C190" i="2"/>
  <c r="B190" i="2"/>
  <c r="E189" i="2"/>
  <c r="F189" i="2" s="1"/>
  <c r="C189" i="2"/>
  <c r="B189" i="2"/>
  <c r="E188" i="2"/>
  <c r="F188" i="2" s="1"/>
  <c r="C188" i="2"/>
  <c r="B188" i="2"/>
  <c r="E187" i="2"/>
  <c r="F187" i="2" s="1"/>
  <c r="C187" i="2"/>
  <c r="B187" i="2"/>
  <c r="E186" i="2"/>
  <c r="F186" i="2" s="1"/>
  <c r="C186" i="2"/>
  <c r="B186" i="2"/>
  <c r="E185" i="2"/>
  <c r="F185" i="2" s="1"/>
  <c r="C185" i="2"/>
  <c r="B185" i="2"/>
  <c r="E184" i="2"/>
  <c r="F184" i="2" s="1"/>
  <c r="C184" i="2"/>
  <c r="B184" i="2"/>
  <c r="E183" i="2"/>
  <c r="F183" i="2" s="1"/>
  <c r="C183" i="2"/>
  <c r="B183" i="2"/>
  <c r="E182" i="2"/>
  <c r="F182" i="2" s="1"/>
  <c r="C182" i="2"/>
  <c r="B182" i="2"/>
  <c r="E181" i="2"/>
  <c r="F181" i="2" s="1"/>
  <c r="C181" i="2"/>
  <c r="B181" i="2"/>
  <c r="E180" i="2"/>
  <c r="F180" i="2" s="1"/>
  <c r="C180" i="2"/>
  <c r="B180" i="2"/>
  <c r="E179" i="2"/>
  <c r="F179" i="2" s="1"/>
  <c r="C179" i="2"/>
  <c r="B179" i="2"/>
  <c r="E178" i="2"/>
  <c r="F178" i="2" s="1"/>
  <c r="C178" i="2"/>
  <c r="B178" i="2"/>
  <c r="E177" i="2"/>
  <c r="F177" i="2" s="1"/>
  <c r="C177" i="2"/>
  <c r="B177" i="2"/>
  <c r="E176" i="2"/>
  <c r="F176" i="2" s="1"/>
  <c r="C176" i="2"/>
  <c r="B176" i="2"/>
  <c r="E175" i="2"/>
  <c r="F175" i="2" s="1"/>
  <c r="C175" i="2"/>
  <c r="B175" i="2"/>
  <c r="E174" i="2"/>
  <c r="F174" i="2" s="1"/>
  <c r="C174" i="2"/>
  <c r="B174" i="2"/>
  <c r="E173" i="2"/>
  <c r="F173" i="2" s="1"/>
  <c r="C173" i="2"/>
  <c r="B173" i="2"/>
  <c r="E172" i="2"/>
  <c r="F172" i="2" s="1"/>
  <c r="C172" i="2"/>
  <c r="B172" i="2"/>
  <c r="E171" i="2"/>
  <c r="F171" i="2" s="1"/>
  <c r="C171" i="2"/>
  <c r="B171" i="2"/>
  <c r="E170" i="2"/>
  <c r="F170" i="2" s="1"/>
  <c r="C170" i="2"/>
  <c r="B170" i="2"/>
  <c r="E169" i="2"/>
  <c r="F169" i="2" s="1"/>
  <c r="C169" i="2"/>
  <c r="B169" i="2"/>
  <c r="E168" i="2"/>
  <c r="F168" i="2" s="1"/>
  <c r="C168" i="2"/>
  <c r="B168" i="2"/>
  <c r="E167" i="2"/>
  <c r="F167" i="2" s="1"/>
  <c r="C167" i="2"/>
  <c r="B167" i="2"/>
  <c r="E166" i="2"/>
  <c r="F166" i="2" s="1"/>
  <c r="C166" i="2"/>
  <c r="B166" i="2"/>
  <c r="E165" i="2"/>
  <c r="F165" i="2" s="1"/>
  <c r="C165" i="2"/>
  <c r="B165" i="2"/>
  <c r="E164" i="2"/>
  <c r="F164" i="2" s="1"/>
  <c r="C164" i="2"/>
  <c r="B164" i="2"/>
  <c r="E163" i="2"/>
  <c r="F163" i="2" s="1"/>
  <c r="C163" i="2"/>
  <c r="B163" i="2"/>
  <c r="E162" i="2"/>
  <c r="F162" i="2" s="1"/>
  <c r="C162" i="2"/>
  <c r="B162" i="2"/>
  <c r="E161" i="2"/>
  <c r="F161" i="2" s="1"/>
  <c r="C161" i="2"/>
  <c r="B161" i="2"/>
  <c r="E160" i="2"/>
  <c r="F160" i="2" s="1"/>
  <c r="C160" i="2"/>
  <c r="B160" i="2"/>
  <c r="E159" i="2"/>
  <c r="F159" i="2" s="1"/>
  <c r="C159" i="2"/>
  <c r="B159" i="2"/>
  <c r="E158" i="2"/>
  <c r="F158" i="2" s="1"/>
  <c r="C158" i="2"/>
  <c r="B158" i="2"/>
  <c r="E157" i="2"/>
  <c r="F157" i="2" s="1"/>
  <c r="C157" i="2"/>
  <c r="B157" i="2"/>
  <c r="E156" i="2"/>
  <c r="F156" i="2" s="1"/>
  <c r="C156" i="2"/>
  <c r="B156" i="2"/>
  <c r="E155" i="2"/>
  <c r="F155" i="2" s="1"/>
  <c r="C155" i="2"/>
  <c r="B155" i="2"/>
  <c r="E154" i="2"/>
  <c r="F154" i="2" s="1"/>
  <c r="C154" i="2"/>
  <c r="B154" i="2"/>
  <c r="E153" i="2"/>
  <c r="F153" i="2" s="1"/>
  <c r="C153" i="2"/>
  <c r="B153" i="2"/>
  <c r="E152" i="2"/>
  <c r="F152" i="2" s="1"/>
  <c r="C152" i="2"/>
  <c r="B152" i="2"/>
  <c r="E151" i="2"/>
  <c r="F151" i="2" s="1"/>
  <c r="C151" i="2"/>
  <c r="B151" i="2"/>
  <c r="E150" i="2"/>
  <c r="F150" i="2" s="1"/>
  <c r="C150" i="2"/>
  <c r="B150" i="2"/>
  <c r="E149" i="2"/>
  <c r="F149" i="2" s="1"/>
  <c r="C149" i="2"/>
  <c r="B149" i="2"/>
  <c r="E148" i="2"/>
  <c r="F148" i="2" s="1"/>
  <c r="C148" i="2"/>
  <c r="B148" i="2"/>
  <c r="E147" i="2"/>
  <c r="F147" i="2" s="1"/>
  <c r="C147" i="2"/>
  <c r="B147" i="2"/>
  <c r="E146" i="2"/>
  <c r="F146" i="2" s="1"/>
  <c r="C146" i="2"/>
  <c r="B146" i="2"/>
  <c r="E145" i="2"/>
  <c r="F145" i="2" s="1"/>
  <c r="C145" i="2"/>
  <c r="B145" i="2"/>
  <c r="E144" i="2"/>
  <c r="F144" i="2" s="1"/>
  <c r="C144" i="2"/>
  <c r="B144" i="2"/>
  <c r="E143" i="2"/>
  <c r="F143" i="2" s="1"/>
  <c r="C143" i="2"/>
  <c r="B143" i="2"/>
  <c r="E142" i="2"/>
  <c r="F142" i="2" s="1"/>
  <c r="C142" i="2"/>
  <c r="B142" i="2"/>
  <c r="E141" i="2"/>
  <c r="F141" i="2" s="1"/>
  <c r="C141" i="2"/>
  <c r="B141" i="2"/>
  <c r="E140" i="2"/>
  <c r="F140" i="2" s="1"/>
  <c r="C140" i="2"/>
  <c r="B140" i="2"/>
  <c r="E139" i="2"/>
  <c r="F139" i="2" s="1"/>
  <c r="C139" i="2"/>
  <c r="B139" i="2"/>
  <c r="E138" i="2"/>
  <c r="F138" i="2" s="1"/>
  <c r="C138" i="2"/>
  <c r="B138" i="2"/>
  <c r="E137" i="2"/>
  <c r="F137" i="2" s="1"/>
  <c r="C137" i="2"/>
  <c r="B137" i="2"/>
  <c r="E136" i="2"/>
  <c r="F136" i="2" s="1"/>
  <c r="C136" i="2"/>
  <c r="B136" i="2"/>
  <c r="E135" i="2"/>
  <c r="F135" i="2" s="1"/>
  <c r="C135" i="2"/>
  <c r="B135" i="2"/>
  <c r="E134" i="2"/>
  <c r="F134" i="2" s="1"/>
  <c r="C134" i="2"/>
  <c r="B134" i="2"/>
  <c r="E133" i="2"/>
  <c r="F133" i="2" s="1"/>
  <c r="C133" i="2"/>
  <c r="B133" i="2"/>
  <c r="E132" i="2"/>
  <c r="F132" i="2" s="1"/>
  <c r="C132" i="2"/>
  <c r="B132" i="2"/>
  <c r="E131" i="2"/>
  <c r="F131" i="2" s="1"/>
  <c r="C131" i="2"/>
  <c r="B131" i="2"/>
  <c r="E130" i="2"/>
  <c r="F130" i="2" s="1"/>
  <c r="C130" i="2"/>
  <c r="B130" i="2"/>
  <c r="E129" i="2"/>
  <c r="F129" i="2" s="1"/>
  <c r="C129" i="2"/>
  <c r="B129" i="2"/>
  <c r="E128" i="2"/>
  <c r="F128" i="2" s="1"/>
  <c r="C128" i="2"/>
  <c r="B128" i="2"/>
  <c r="E127" i="2"/>
  <c r="F127" i="2" s="1"/>
  <c r="C127" i="2"/>
  <c r="B127" i="2"/>
  <c r="E126" i="2"/>
  <c r="F126" i="2" s="1"/>
  <c r="C126" i="2"/>
  <c r="B126" i="2"/>
  <c r="E125" i="2"/>
  <c r="F125" i="2" s="1"/>
  <c r="C125" i="2"/>
  <c r="B125" i="2"/>
  <c r="E124" i="2"/>
  <c r="F124" i="2" s="1"/>
  <c r="C124" i="2"/>
  <c r="B124" i="2"/>
  <c r="E123" i="2"/>
  <c r="F123" i="2" s="1"/>
  <c r="C123" i="2"/>
  <c r="B123" i="2"/>
  <c r="E118" i="2"/>
  <c r="F118" i="2" s="1"/>
  <c r="E117" i="2"/>
  <c r="F117" i="2" s="1"/>
  <c r="C117" i="2"/>
  <c r="B117" i="2"/>
  <c r="E116" i="2"/>
  <c r="F116" i="2" s="1"/>
  <c r="C116" i="2"/>
  <c r="B116" i="2"/>
  <c r="E115" i="2"/>
  <c r="F115" i="2" s="1"/>
  <c r="C115" i="2"/>
  <c r="B115" i="2"/>
  <c r="E114" i="2"/>
  <c r="F114" i="2" s="1"/>
  <c r="C114" i="2"/>
  <c r="B114" i="2"/>
  <c r="E113" i="2"/>
  <c r="F113" i="2" s="1"/>
  <c r="C113" i="2"/>
  <c r="B113" i="2"/>
  <c r="E112" i="2"/>
  <c r="F112" i="2" s="1"/>
  <c r="C112" i="2"/>
  <c r="B112" i="2"/>
  <c r="E111" i="2"/>
  <c r="F111" i="2" s="1"/>
  <c r="C111" i="2"/>
  <c r="B111" i="2"/>
  <c r="E110" i="2"/>
  <c r="F110" i="2" s="1"/>
  <c r="C110" i="2"/>
  <c r="B110" i="2"/>
  <c r="E109" i="2"/>
  <c r="F109" i="2" s="1"/>
  <c r="C109" i="2"/>
  <c r="B109" i="2"/>
  <c r="E108" i="2"/>
  <c r="F108" i="2" s="1"/>
  <c r="C108" i="2"/>
  <c r="B108" i="2"/>
  <c r="E107" i="2"/>
  <c r="F107" i="2" s="1"/>
  <c r="C107" i="2"/>
  <c r="B107" i="2"/>
  <c r="E106" i="2"/>
  <c r="F106" i="2" s="1"/>
  <c r="C106" i="2"/>
  <c r="B106" i="2"/>
  <c r="E105" i="2"/>
  <c r="F105" i="2" s="1"/>
  <c r="C105" i="2"/>
  <c r="B105" i="2"/>
  <c r="E104" i="2"/>
  <c r="F104" i="2" s="1"/>
  <c r="C104" i="2"/>
  <c r="B104" i="2"/>
  <c r="E103" i="2"/>
  <c r="F103" i="2" s="1"/>
  <c r="C103" i="2"/>
  <c r="B103" i="2"/>
  <c r="E102" i="2"/>
  <c r="F102" i="2" s="1"/>
  <c r="C102" i="2"/>
  <c r="B102" i="2"/>
  <c r="E101" i="2"/>
  <c r="F101" i="2" s="1"/>
  <c r="C101" i="2"/>
  <c r="B101" i="2"/>
  <c r="E100" i="2"/>
  <c r="F100" i="2" s="1"/>
  <c r="C100" i="2"/>
  <c r="B100" i="2"/>
  <c r="E99" i="2"/>
  <c r="F99" i="2" s="1"/>
  <c r="C99" i="2"/>
  <c r="B99" i="2"/>
  <c r="E98" i="2"/>
  <c r="F98" i="2" s="1"/>
  <c r="C98" i="2"/>
  <c r="B98" i="2"/>
  <c r="E97" i="2"/>
  <c r="F97" i="2" s="1"/>
  <c r="C97" i="2"/>
  <c r="B97" i="2"/>
  <c r="E96" i="2"/>
  <c r="F96" i="2" s="1"/>
  <c r="C96" i="2"/>
  <c r="B96" i="2"/>
  <c r="E95" i="2"/>
  <c r="F95" i="2" s="1"/>
  <c r="C95" i="2"/>
  <c r="B95" i="2"/>
  <c r="E94" i="2"/>
  <c r="F94" i="2" s="1"/>
  <c r="C94" i="2"/>
  <c r="B94" i="2"/>
  <c r="E93" i="2"/>
  <c r="F93" i="2" s="1"/>
  <c r="C93" i="2"/>
  <c r="B93" i="2"/>
  <c r="E92" i="2"/>
  <c r="F92" i="2" s="1"/>
  <c r="C92" i="2"/>
  <c r="B92" i="2"/>
  <c r="E91" i="2"/>
  <c r="F91" i="2" s="1"/>
  <c r="C91" i="2"/>
  <c r="B91" i="2"/>
  <c r="E90" i="2"/>
  <c r="F90" i="2" s="1"/>
  <c r="C90" i="2"/>
  <c r="B90" i="2"/>
  <c r="E89" i="2"/>
  <c r="F89" i="2" s="1"/>
  <c r="C89" i="2"/>
  <c r="B89" i="2"/>
  <c r="E88" i="2"/>
  <c r="F88" i="2" s="1"/>
  <c r="C88" i="2"/>
  <c r="B88" i="2"/>
  <c r="E87" i="2"/>
  <c r="F87" i="2" s="1"/>
  <c r="C87" i="2"/>
  <c r="B87" i="2"/>
  <c r="E86" i="2"/>
  <c r="F86" i="2" s="1"/>
  <c r="C86" i="2"/>
  <c r="B86" i="2"/>
  <c r="E85" i="2"/>
  <c r="F85" i="2" s="1"/>
  <c r="C85" i="2"/>
  <c r="B85" i="2"/>
  <c r="E84" i="2"/>
  <c r="F84" i="2" s="1"/>
  <c r="C84" i="2"/>
  <c r="B84" i="2"/>
  <c r="E83" i="2"/>
  <c r="F83" i="2" s="1"/>
  <c r="C83" i="2"/>
  <c r="B83" i="2"/>
  <c r="E82" i="2"/>
  <c r="F82" i="2" s="1"/>
  <c r="C82" i="2"/>
  <c r="B82" i="2"/>
  <c r="E81" i="2"/>
  <c r="F81" i="2" s="1"/>
  <c r="C81" i="2"/>
  <c r="B81" i="2"/>
  <c r="E80" i="2"/>
  <c r="F80" i="2" s="1"/>
  <c r="C80" i="2"/>
  <c r="B80" i="2"/>
  <c r="E79" i="2"/>
  <c r="F79" i="2" s="1"/>
  <c r="C79" i="2"/>
  <c r="B79" i="2"/>
  <c r="E78" i="2"/>
  <c r="F78" i="2" s="1"/>
  <c r="C78" i="2"/>
  <c r="B78" i="2"/>
  <c r="E77" i="2"/>
  <c r="F77" i="2" s="1"/>
  <c r="C77" i="2"/>
  <c r="B77" i="2"/>
  <c r="E76" i="2"/>
  <c r="F76" i="2" s="1"/>
  <c r="C76" i="2"/>
  <c r="B76" i="2"/>
  <c r="E75" i="2"/>
  <c r="F75" i="2" s="1"/>
  <c r="C75" i="2"/>
  <c r="B75" i="2"/>
  <c r="E74" i="2"/>
  <c r="F74" i="2" s="1"/>
  <c r="C74" i="2"/>
  <c r="B74" i="2"/>
  <c r="E73" i="2"/>
  <c r="F73" i="2" s="1"/>
  <c r="C73" i="2"/>
  <c r="B73" i="2"/>
  <c r="E72" i="2"/>
  <c r="F72" i="2" s="1"/>
  <c r="C72" i="2"/>
  <c r="B72" i="2"/>
  <c r="E71" i="2"/>
  <c r="F71" i="2" s="1"/>
  <c r="C71" i="2"/>
  <c r="B71" i="2"/>
  <c r="E70" i="2"/>
  <c r="F70" i="2" s="1"/>
  <c r="C70" i="2"/>
  <c r="B70" i="2"/>
  <c r="E69" i="2"/>
  <c r="F69" i="2" s="1"/>
  <c r="C69" i="2"/>
  <c r="B69" i="2"/>
  <c r="E68" i="2"/>
  <c r="F68" i="2" s="1"/>
  <c r="C68" i="2"/>
  <c r="B68" i="2"/>
  <c r="E67" i="2"/>
  <c r="F67" i="2" s="1"/>
  <c r="C67" i="2"/>
  <c r="B67" i="2"/>
  <c r="E66" i="2"/>
  <c r="F66" i="2" s="1"/>
  <c r="C66" i="2"/>
  <c r="B66" i="2"/>
  <c r="E65" i="2"/>
  <c r="F65" i="2" s="1"/>
  <c r="C65" i="2"/>
  <c r="B65" i="2"/>
  <c r="E64" i="2"/>
  <c r="F64" i="2" s="1"/>
  <c r="C64" i="2"/>
  <c r="B64" i="2"/>
  <c r="E63" i="2"/>
  <c r="F63" i="2" s="1"/>
  <c r="C63" i="2"/>
  <c r="B63" i="2"/>
  <c r="E62" i="2"/>
  <c r="F62" i="2" s="1"/>
  <c r="C62" i="2"/>
  <c r="B62" i="2"/>
  <c r="E61" i="2"/>
  <c r="F61" i="2" s="1"/>
  <c r="C61" i="2"/>
  <c r="B61" i="2"/>
  <c r="E60" i="2"/>
  <c r="F60" i="2" s="1"/>
  <c r="C60" i="2"/>
  <c r="B60" i="2"/>
  <c r="E59" i="2"/>
  <c r="F59" i="2" s="1"/>
  <c r="C59" i="2"/>
  <c r="B59" i="2"/>
  <c r="E58" i="2"/>
  <c r="F58" i="2" s="1"/>
  <c r="C58" i="2"/>
  <c r="B58" i="2"/>
  <c r="E57" i="2"/>
  <c r="F57" i="2" s="1"/>
  <c r="C57" i="2"/>
  <c r="B57" i="2"/>
  <c r="E56" i="2"/>
  <c r="F56" i="2" s="1"/>
  <c r="C56" i="2"/>
  <c r="B56" i="2"/>
  <c r="E55" i="2"/>
  <c r="F55" i="2" s="1"/>
  <c r="C55" i="2"/>
  <c r="B55" i="2"/>
  <c r="E54" i="2"/>
  <c r="F54" i="2" s="1"/>
  <c r="C54" i="2"/>
  <c r="B54" i="2"/>
  <c r="E53" i="2"/>
  <c r="F53" i="2" s="1"/>
  <c r="C53" i="2"/>
  <c r="B53" i="2"/>
  <c r="E52" i="2"/>
  <c r="F52" i="2" s="1"/>
  <c r="C52" i="2"/>
  <c r="B52" i="2"/>
  <c r="E51" i="2"/>
  <c r="F51" i="2" s="1"/>
  <c r="C51" i="2"/>
  <c r="B51" i="2"/>
  <c r="E50" i="2"/>
  <c r="F50" i="2" s="1"/>
  <c r="C50" i="2"/>
  <c r="B50" i="2"/>
  <c r="E49" i="2"/>
  <c r="F49" i="2" s="1"/>
  <c r="C49" i="2"/>
  <c r="B49" i="2"/>
  <c r="E48" i="2"/>
  <c r="F48" i="2" s="1"/>
  <c r="C48" i="2"/>
  <c r="B48" i="2"/>
  <c r="E47" i="2"/>
  <c r="F47" i="2" s="1"/>
  <c r="C47" i="2"/>
  <c r="B47" i="2"/>
  <c r="E46" i="2"/>
  <c r="F46" i="2" s="1"/>
  <c r="C46" i="2"/>
  <c r="B46" i="2"/>
  <c r="E45" i="2"/>
  <c r="F45" i="2" s="1"/>
  <c r="C45" i="2"/>
  <c r="B45" i="2"/>
  <c r="E44" i="2"/>
  <c r="F44" i="2" s="1"/>
  <c r="C44" i="2"/>
  <c r="B44" i="2"/>
  <c r="E43" i="2"/>
  <c r="F43" i="2" s="1"/>
  <c r="C43" i="2"/>
  <c r="B43" i="2"/>
  <c r="E42" i="2"/>
  <c r="F42" i="2" s="1"/>
  <c r="C42" i="2"/>
  <c r="B42" i="2"/>
  <c r="E41" i="2"/>
  <c r="F41" i="2" s="1"/>
  <c r="C41" i="2"/>
  <c r="B41" i="2"/>
  <c r="E40" i="2"/>
  <c r="F40" i="2" s="1"/>
  <c r="C40" i="2"/>
  <c r="B40" i="2"/>
  <c r="E39" i="2"/>
  <c r="F39" i="2" s="1"/>
  <c r="C39" i="2"/>
  <c r="B39" i="2"/>
  <c r="E38" i="2"/>
  <c r="F38" i="2" s="1"/>
  <c r="C38" i="2"/>
  <c r="B38" i="2"/>
  <c r="E37" i="2"/>
  <c r="F37" i="2" s="1"/>
  <c r="C37" i="2"/>
  <c r="B37" i="2"/>
  <c r="E36" i="2"/>
  <c r="F36" i="2" s="1"/>
  <c r="C36" i="2"/>
  <c r="B36" i="2"/>
  <c r="E35" i="2"/>
  <c r="F35" i="2" s="1"/>
  <c r="C35" i="2"/>
  <c r="B35" i="2"/>
  <c r="E34" i="2"/>
  <c r="F34" i="2" s="1"/>
  <c r="C34" i="2"/>
  <c r="B34" i="2"/>
  <c r="E33" i="2"/>
  <c r="F33" i="2" s="1"/>
  <c r="C33" i="2"/>
  <c r="B33" i="2"/>
  <c r="E32" i="2"/>
  <c r="F32" i="2" s="1"/>
  <c r="C32" i="2"/>
  <c r="B32" i="2"/>
  <c r="E31" i="2"/>
  <c r="F31" i="2" s="1"/>
  <c r="C31" i="2"/>
  <c r="B31" i="2"/>
  <c r="E30" i="2"/>
  <c r="F30" i="2" s="1"/>
  <c r="C30" i="2"/>
  <c r="B30" i="2"/>
  <c r="E29" i="2"/>
  <c r="F29" i="2" s="1"/>
  <c r="C29" i="2"/>
  <c r="B29" i="2"/>
  <c r="E28" i="2"/>
  <c r="F28" i="2" s="1"/>
  <c r="C28" i="2"/>
  <c r="B28" i="2"/>
  <c r="E27" i="2"/>
  <c r="F27" i="2" s="1"/>
  <c r="C27" i="2"/>
  <c r="B27" i="2"/>
  <c r="E26" i="2"/>
  <c r="F26" i="2" s="1"/>
  <c r="C26" i="2"/>
  <c r="B26" i="2"/>
  <c r="E25" i="2"/>
  <c r="F25" i="2" s="1"/>
  <c r="C25" i="2"/>
  <c r="B25" i="2"/>
  <c r="E24" i="2"/>
  <c r="F24" i="2" s="1"/>
  <c r="C24" i="2"/>
  <c r="B24" i="2"/>
  <c r="E23" i="2"/>
  <c r="F23" i="2" s="1"/>
  <c r="C23" i="2"/>
  <c r="B23" i="2"/>
  <c r="E22" i="2"/>
  <c r="F22" i="2" s="1"/>
  <c r="C22" i="2"/>
  <c r="B22" i="2"/>
  <c r="E21" i="2"/>
  <c r="F21" i="2" s="1"/>
  <c r="C21" i="2"/>
  <c r="B21" i="2"/>
  <c r="E20" i="2"/>
  <c r="F20" i="2" s="1"/>
  <c r="C20" i="2"/>
  <c r="B20" i="2"/>
  <c r="E19" i="2"/>
  <c r="F19" i="2" s="1"/>
  <c r="C19" i="2"/>
  <c r="B19" i="2"/>
  <c r="E18" i="2"/>
  <c r="F18" i="2" s="1"/>
  <c r="C18" i="2"/>
  <c r="B18" i="2"/>
  <c r="E17" i="2"/>
  <c r="F17" i="2" s="1"/>
  <c r="C17" i="2"/>
  <c r="B17" i="2"/>
  <c r="E16" i="2"/>
  <c r="F16" i="2" s="1"/>
  <c r="C16" i="2"/>
  <c r="B16" i="2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T198" i="2"/>
  <c r="T197" i="2"/>
  <c r="T196" i="2"/>
  <c r="T195" i="2"/>
  <c r="T194" i="2"/>
  <c r="T193" i="2"/>
  <c r="T192" i="2"/>
  <c r="T191" i="2"/>
  <c r="T190" i="2"/>
  <c r="T189" i="2"/>
  <c r="T188" i="2"/>
  <c r="T187" i="2"/>
  <c r="T186" i="2"/>
  <c r="T185" i="2"/>
  <c r="T184" i="2"/>
  <c r="T183" i="2"/>
  <c r="T182" i="2"/>
  <c r="T181" i="2"/>
  <c r="T180" i="2"/>
  <c r="T179" i="2"/>
  <c r="T178" i="2"/>
  <c r="T177" i="2"/>
  <c r="T176" i="2"/>
  <c r="T175" i="2"/>
  <c r="T174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T151" i="2"/>
  <c r="T150" i="2"/>
  <c r="T149" i="2"/>
  <c r="T148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F221" i="2"/>
  <c r="F220" i="2"/>
  <c r="F219" i="2"/>
  <c r="F218" i="2"/>
  <c r="F217" i="2"/>
  <c r="F210" i="2"/>
  <c r="F209" i="2"/>
  <c r="F208" i="2"/>
  <c r="F207" i="2"/>
  <c r="F206" i="2"/>
  <c r="F224" i="2" l="1"/>
  <c r="F213" i="2"/>
  <c r="F201" i="2" l="1"/>
  <c r="F120" i="2"/>
</calcChain>
</file>

<file path=xl/sharedStrings.xml><?xml version="1.0" encoding="utf-8"?>
<sst xmlns="http://schemas.openxmlformats.org/spreadsheetml/2006/main" count="851" uniqueCount="508">
  <si>
    <t>WESTERN VISAYAS MEDICAL CENTER</t>
  </si>
  <si>
    <t>MANDURRIAO, ILOILO CITY</t>
  </si>
  <si>
    <t>Projects, Programs and Activities (PAPs)</t>
  </si>
  <si>
    <t>UNIT</t>
  </si>
  <si>
    <t>QUANTITY</t>
  </si>
  <si>
    <t>ESTIMATED</t>
  </si>
  <si>
    <t xml:space="preserve">MODE OF </t>
  </si>
  <si>
    <t>SIZE</t>
  </si>
  <si>
    <t>COST</t>
  </si>
  <si>
    <t>BUDGET</t>
  </si>
  <si>
    <t>PROCUREMENT</t>
  </si>
  <si>
    <t>Jan</t>
  </si>
  <si>
    <t>Feb</t>
  </si>
  <si>
    <t>Apr</t>
  </si>
  <si>
    <t>May</t>
  </si>
  <si>
    <t>Aug</t>
  </si>
  <si>
    <t>Sept</t>
  </si>
  <si>
    <t>Oct</t>
  </si>
  <si>
    <t>Nov</t>
  </si>
  <si>
    <t>Dec</t>
  </si>
  <si>
    <t>NON-PAPER BASE OFFICE SUPPLIES</t>
  </si>
  <si>
    <t>unit</t>
  </si>
  <si>
    <t>box</t>
  </si>
  <si>
    <t>pack</t>
  </si>
  <si>
    <t>roll</t>
  </si>
  <si>
    <t>bottle</t>
  </si>
  <si>
    <t>pad</t>
  </si>
  <si>
    <t>SUB-TOTAL</t>
  </si>
  <si>
    <t>PAPER BASE OFFICE SUPPLIES</t>
  </si>
  <si>
    <t>Bin Card</t>
  </si>
  <si>
    <t>ream</t>
  </si>
  <si>
    <t>Stock Card</t>
  </si>
  <si>
    <t>Prepared By:</t>
  </si>
  <si>
    <t>Recommending Approval:</t>
  </si>
  <si>
    <t>Approved by:</t>
  </si>
  <si>
    <t>JOSEPH DEAN L. NICOLO, MD, FPCS, FPSGS, MPA</t>
  </si>
  <si>
    <t>MEDICAL CENTER CHIEF II</t>
  </si>
  <si>
    <t>Division:</t>
  </si>
  <si>
    <t>Office:</t>
  </si>
  <si>
    <t>GENERAL DESCRIPTION</t>
  </si>
  <si>
    <t>COMMON OFFICE SUPPLIES</t>
  </si>
  <si>
    <t>piece</t>
  </si>
  <si>
    <t>tube</t>
  </si>
  <si>
    <t>HOSPITAL FORMS FOR REPRODUCTION</t>
  </si>
  <si>
    <t>Subs.18 White Wove, 8.5" x 11"(Short)</t>
  </si>
  <si>
    <t>SCHEDULE/MILESTONE OF ACTIVITIES 2023</t>
  </si>
  <si>
    <t>Subs.18 White Wove, 8.5" x 13"(Long)</t>
  </si>
  <si>
    <t>GRAND TOTAL</t>
  </si>
  <si>
    <r>
      <t xml:space="preserve">Charged to </t>
    </r>
    <r>
      <rPr>
        <b/>
        <sz val="12"/>
        <color indexed="8"/>
        <rFont val="Calibri"/>
        <family val="2"/>
      </rPr>
      <t xml:space="preserve">General Appropiation Act </t>
    </r>
    <r>
      <rPr>
        <b/>
        <i/>
        <sz val="12"/>
        <color indexed="8"/>
        <rFont val="Calibri"/>
        <family val="2"/>
      </rPr>
      <t>(GAA)</t>
    </r>
  </si>
  <si>
    <t>Name</t>
  </si>
  <si>
    <t>Position</t>
  </si>
  <si>
    <t>NON-PAPER BASE</t>
  </si>
  <si>
    <r>
      <t xml:space="preserve">  </t>
    </r>
    <r>
      <rPr>
        <b/>
        <u/>
        <sz val="16"/>
        <color indexed="8"/>
        <rFont val="Calibri"/>
        <family val="2"/>
      </rPr>
      <t>PROJECT PROCUREMENT MANAGEMENT PLAN (PPMP)2023</t>
    </r>
  </si>
  <si>
    <t>Mar</t>
  </si>
  <si>
    <t>Jun</t>
  </si>
  <si>
    <t>Jul</t>
  </si>
  <si>
    <t>CY-2022 OFFICE SUPPLIES CATALOGUE</t>
  </si>
  <si>
    <t>CTRL #</t>
  </si>
  <si>
    <t>PRODUCT ITEM &amp; DESCRIPTIONS</t>
  </si>
  <si>
    <t>UNIT OF</t>
  </si>
  <si>
    <t>ESTIMATED PRICE</t>
  </si>
  <si>
    <t>MEASUREMENT</t>
  </si>
  <si>
    <t>AS OF MAY, 2022</t>
  </si>
  <si>
    <t>2022-0001</t>
  </si>
  <si>
    <t>Adding Machine Tape</t>
  </si>
  <si>
    <t>57 mm</t>
  </si>
  <si>
    <t>2022-0002</t>
  </si>
  <si>
    <t>57 mm Thermal</t>
  </si>
  <si>
    <t>2022-0003</t>
  </si>
  <si>
    <t xml:space="preserve">Subs. 29 (109.11 gsm) , 8.5" x 11" </t>
  </si>
  <si>
    <t>2022-0004</t>
  </si>
  <si>
    <t>Bond Paper</t>
  </si>
  <si>
    <t>Subs.18 White Wove, 8.5" x 11", min.480 sheets (short)</t>
  </si>
  <si>
    <t>2022-0005</t>
  </si>
  <si>
    <t>Subs.18 White Wove, 8.5" x 13", min. 480 sheets (long)</t>
  </si>
  <si>
    <t>2022-0006</t>
  </si>
  <si>
    <t>Subs.20, 8.3" x 11.7", min. 480 sheets (A4)</t>
  </si>
  <si>
    <t>2022-0007</t>
  </si>
  <si>
    <t>Subs.20, 8.5" x 13", min. 480 sheets (long)</t>
  </si>
  <si>
    <t>2022-0008</t>
  </si>
  <si>
    <t>Subs.20, 8.5" x 11", min. 480 sheets (short)</t>
  </si>
  <si>
    <t>2022-0009</t>
  </si>
  <si>
    <t>Subs.20, 8.5" x 11", min. 480 sheets (short), Blue</t>
  </si>
  <si>
    <t>2022-0010</t>
  </si>
  <si>
    <t>Subs.18 (67.72 gsm), 8.5" x 11", Ground Wood</t>
  </si>
  <si>
    <t>2022-0011</t>
  </si>
  <si>
    <t>Subs.18 (67.72 gsm), 8.5" x 13", Ground Wood</t>
  </si>
  <si>
    <t>2022-0012</t>
  </si>
  <si>
    <t>Subs. 24 (90.3 gsm), 8.5" x 11", Blue</t>
  </si>
  <si>
    <t>2022-0013</t>
  </si>
  <si>
    <t>Subs. 24 (90.3 gsm), 8.5" x 11", Green</t>
  </si>
  <si>
    <t>2022-0014</t>
  </si>
  <si>
    <t>Subs. 24 (90.3 gsm), 8.5" x 11", Light Blue</t>
  </si>
  <si>
    <t>2022-0015</t>
  </si>
  <si>
    <t>Subs. 24 (90.3 gsm), 8.5" x 11", Pink</t>
  </si>
  <si>
    <t>2022-0016</t>
  </si>
  <si>
    <t xml:space="preserve">Subs. 24 (90.3 gsm), 8.5" x 11", Yellow </t>
  </si>
  <si>
    <t>2022-0017</t>
  </si>
  <si>
    <t>Subs. 24 (90.3 gsm), 8.5" x 13", Green</t>
  </si>
  <si>
    <t>2022-0018</t>
  </si>
  <si>
    <t>Subs. 24 (90.3 gsm), 8.5" x 13", Pink</t>
  </si>
  <si>
    <t>2022-0019</t>
  </si>
  <si>
    <t>Carbon Paper Film</t>
  </si>
  <si>
    <t>Blue PE, 8.5 x 11" 100's (short)</t>
  </si>
  <si>
    <t>2022-0020</t>
  </si>
  <si>
    <t>Black PE, 8.5" x 11" 100's (short)</t>
  </si>
  <si>
    <t>2022-0021</t>
  </si>
  <si>
    <t>Cartolina</t>
  </si>
  <si>
    <t xml:space="preserve">120gsm, 28.5" x 22.5", Violet/Purple </t>
  </si>
  <si>
    <t>2022-0022</t>
  </si>
  <si>
    <t>120gsm, 28.5" x 22.5", Yellow</t>
  </si>
  <si>
    <t>2022-0023</t>
  </si>
  <si>
    <t>120gsm, 28.5" x 22.5", Yellow-Green</t>
  </si>
  <si>
    <t>2022-0024</t>
  </si>
  <si>
    <t>120gsm, 28.5" x 22.5", Green</t>
  </si>
  <si>
    <t>2022-0025</t>
  </si>
  <si>
    <t>Subs. 32 (120 gsm), 22.5" x 28.5", Black</t>
  </si>
  <si>
    <t>2022-0026</t>
  </si>
  <si>
    <t>Subs. 32 (120 gsm), 22.5" x 28.5", Green</t>
  </si>
  <si>
    <t>2022-0027</t>
  </si>
  <si>
    <t>Subs. 32 (120 gsm), 22.5" x 28.5", Light Blue</t>
  </si>
  <si>
    <t>2022-0028</t>
  </si>
  <si>
    <t>Subs. 32 (120 gsm), 22.5" x 28.5", Neon Green</t>
  </si>
  <si>
    <t>2022-0029</t>
  </si>
  <si>
    <t>Subs. 32 (120 gsm), 22.5" x 28.5", Orange</t>
  </si>
  <si>
    <t>2022-0030</t>
  </si>
  <si>
    <t>Subs. 32 (120 gsm), 22.5" x 28.5", Pink</t>
  </si>
  <si>
    <t>2022-0031</t>
  </si>
  <si>
    <t>Subs. 32 (120 gsm), 22.5" x 28.5", Red</t>
  </si>
  <si>
    <t>2022-0032</t>
  </si>
  <si>
    <t>Subs. 32 (120 gsm), 22.5" x 28.5", White</t>
  </si>
  <si>
    <t>2022-0033</t>
  </si>
  <si>
    <t>Columnar Notebook</t>
  </si>
  <si>
    <t xml:space="preserve">22 columns, 50 Leaves </t>
  </si>
  <si>
    <t>2022-0034</t>
  </si>
  <si>
    <t>24 columns, 50 Leaves</t>
  </si>
  <si>
    <t>2022-0035</t>
  </si>
  <si>
    <t>Continious Paper</t>
  </si>
  <si>
    <t>11x14 7/8 inches (long),1 ply</t>
  </si>
  <si>
    <t>2022-0036</t>
  </si>
  <si>
    <t>11x14 7/8 inches (long),3 ply, w/ carbon</t>
  </si>
  <si>
    <t>2022-0037</t>
  </si>
  <si>
    <t>11x9 1/2 inches (short),1 ply</t>
  </si>
  <si>
    <t>2022-0038</t>
  </si>
  <si>
    <t>11x9 1/2 inches (short),2 ply, w/ carbon</t>
  </si>
  <si>
    <t>2022-0039</t>
  </si>
  <si>
    <t>11x9 1/2 inches (short),2 ply, w/ carbonless</t>
  </si>
  <si>
    <t>2022-0040</t>
  </si>
  <si>
    <t>11x9 1/2 inches (short),3 ply, carbonless</t>
  </si>
  <si>
    <t>2022-0041</t>
  </si>
  <si>
    <t>Envelope</t>
  </si>
  <si>
    <t>Expandable, long, rubber string lock, Brown</t>
  </si>
  <si>
    <t>2022-0042</t>
  </si>
  <si>
    <t>Mailing Ordinary, white, long, with logo, 500's</t>
  </si>
  <si>
    <t>2022-0043</t>
  </si>
  <si>
    <t>Mailing Ordinary, white, long, without logo, 500's</t>
  </si>
  <si>
    <t>2022-0044</t>
  </si>
  <si>
    <t>Open-end Catalog, Brown, short</t>
  </si>
  <si>
    <t>2022-0045</t>
  </si>
  <si>
    <t>Paper, Ordinary, Long, Brown</t>
  </si>
  <si>
    <t>2022-0046</t>
  </si>
  <si>
    <t>Paper, Ordinary, Short, Brown</t>
  </si>
  <si>
    <t>2022-0047</t>
  </si>
  <si>
    <t>File Folder</t>
  </si>
  <si>
    <t>14pts. Ordinary, White (short)</t>
  </si>
  <si>
    <t>2022-0048</t>
  </si>
  <si>
    <t>14pts. Ordinary, White (long)</t>
  </si>
  <si>
    <t>2022-0049</t>
  </si>
  <si>
    <t xml:space="preserve">File Folder </t>
  </si>
  <si>
    <t>with Side Mechanism, Red with WVMC logo (short)</t>
  </si>
  <si>
    <t>2022-0050</t>
  </si>
  <si>
    <t>Folder</t>
  </si>
  <si>
    <t>Paper, Expandable, Long, Green</t>
  </si>
  <si>
    <t>2022-0051</t>
  </si>
  <si>
    <t>Paper, Expandable, Long, Red</t>
  </si>
  <si>
    <t>2022-0052</t>
  </si>
  <si>
    <t>with mechanism, long, Blue</t>
  </si>
  <si>
    <t>2022-0053</t>
  </si>
  <si>
    <t>with mechanism, long, Green</t>
  </si>
  <si>
    <t>2022-0054</t>
  </si>
  <si>
    <t>with mechanism, long, red</t>
  </si>
  <si>
    <t>2022-0055</t>
  </si>
  <si>
    <t>with mechanism, long, Violet</t>
  </si>
  <si>
    <t>2022-0056</t>
  </si>
  <si>
    <t>without mechanism, 160 sheet capacity, with WVMC logo, long, red</t>
  </si>
  <si>
    <t>2022-0057</t>
  </si>
  <si>
    <t>Magazine/Data Box</t>
  </si>
  <si>
    <t>Pressboard, Horizontal, Long, Red</t>
  </si>
  <si>
    <t>2022-0058</t>
  </si>
  <si>
    <t>Pressboard, Horizontal, Long, Blue</t>
  </si>
  <si>
    <t>2022-0059</t>
  </si>
  <si>
    <t>Pressboard, Horizontal, Long, Lavender</t>
  </si>
  <si>
    <t>2022-0060</t>
  </si>
  <si>
    <t>Pressboard, Horizontal, Short, Red</t>
  </si>
  <si>
    <t>2022-0061</t>
  </si>
  <si>
    <t>Pressboard, Horizontal, Short, Blue</t>
  </si>
  <si>
    <t>2022-0062</t>
  </si>
  <si>
    <t>Pressboard, Horizontal, Short, Lavender</t>
  </si>
  <si>
    <t>2022-0063</t>
  </si>
  <si>
    <t>Note Book</t>
  </si>
  <si>
    <t>80 leaves, 148mm x 200mm</t>
  </si>
  <si>
    <t>2022-0064</t>
  </si>
  <si>
    <t>Note Pad</t>
  </si>
  <si>
    <t>stick-on, 2x3, 100 sheet/pad</t>
  </si>
  <si>
    <t>2022-0065</t>
  </si>
  <si>
    <t>stick-on, 3x3, 100 sheet/pad</t>
  </si>
  <si>
    <t>2022-0066</t>
  </si>
  <si>
    <t>stick-on, 3x4, 100 sheet/pad</t>
  </si>
  <si>
    <t>2022-0067</t>
  </si>
  <si>
    <t>Pad paper</t>
  </si>
  <si>
    <t>216 x 330mm 8.5 x 13, yellow, 80 leaves</t>
  </si>
  <si>
    <t>2022-0068</t>
  </si>
  <si>
    <t>Parchment Paper</t>
  </si>
  <si>
    <t>8.3x11.7 (A4), 80gsm, acid free, 50pcs per pack</t>
  </si>
  <si>
    <t>2022-0069</t>
  </si>
  <si>
    <t>8.5x11 (short), 85gsm, acid free, 60pcs per pack</t>
  </si>
  <si>
    <t>2022-0070</t>
  </si>
  <si>
    <t>8.5x13 (long), 85gsm, acid free, 60pcs per pack</t>
  </si>
  <si>
    <t>2022-0071</t>
  </si>
  <si>
    <t>Property Card</t>
  </si>
  <si>
    <t>2022-0072</t>
  </si>
  <si>
    <t>Record Book</t>
  </si>
  <si>
    <t>150 leaves</t>
  </si>
  <si>
    <t>2022-0073</t>
  </si>
  <si>
    <t>200 leaves</t>
  </si>
  <si>
    <t>2022-0074</t>
  </si>
  <si>
    <t>300 leaves</t>
  </si>
  <si>
    <t>2022-0075</t>
  </si>
  <si>
    <t>500 leaves</t>
  </si>
  <si>
    <t>2022-0076</t>
  </si>
  <si>
    <t>2022-0077</t>
  </si>
  <si>
    <t>Ball Pen</t>
  </si>
  <si>
    <t>0.5mm Smooth ink pen with grip, Black</t>
  </si>
  <si>
    <t>2022-0078</t>
  </si>
  <si>
    <t>1.0mm Smooth ink pen with grip, Black</t>
  </si>
  <si>
    <t>2022-0079</t>
  </si>
  <si>
    <t>0.5mm Smooth ink pen with grip, Blue</t>
  </si>
  <si>
    <t>2022-0080</t>
  </si>
  <si>
    <t>1.0mm Smooth ink pen with grip, Blue</t>
  </si>
  <si>
    <t>2022-0081</t>
  </si>
  <si>
    <t>0.5mm Smooth ink pen with grip, Red</t>
  </si>
  <si>
    <t>2022-0082</t>
  </si>
  <si>
    <t>Battery</t>
  </si>
  <si>
    <t>Dry Cell "AA" 1.5V (No Mercury &amp; Cadmium Added) 2's Super Heavy Duty</t>
  </si>
  <si>
    <t>2022-0083</t>
  </si>
  <si>
    <t>Dry Cell "AAA" 1.5V (No Mercury &amp; Cadmium Added) 2's Super Heavy Duty</t>
  </si>
  <si>
    <t>2022-0084</t>
  </si>
  <si>
    <t>Dry cell, C, 2pc per blister pack, 1.5V , super heavy duty</t>
  </si>
  <si>
    <t>2022-0085</t>
  </si>
  <si>
    <t>Dry cell, 9V , super heavy duty</t>
  </si>
  <si>
    <t>2022-0086</t>
  </si>
  <si>
    <t>Bull Dog Clip</t>
  </si>
  <si>
    <t>nickel coated metal, 1/2 inch</t>
  </si>
  <si>
    <t>2022-0087</t>
  </si>
  <si>
    <t>nickel coated metal, 1 inch</t>
  </si>
  <si>
    <t>2022-0088</t>
  </si>
  <si>
    <t>nickel coated metal, 1 1/2 inches</t>
  </si>
  <si>
    <t>2022-0089</t>
  </si>
  <si>
    <t>nickel coated metal, 2 inches</t>
  </si>
  <si>
    <t>2022-0090</t>
  </si>
  <si>
    <t>nickel coated metal, 2 1/2 inches</t>
  </si>
  <si>
    <t>2022-0091</t>
  </si>
  <si>
    <t>nickel coated metal, 3 inches</t>
  </si>
  <si>
    <t>2022-0092</t>
  </si>
  <si>
    <t>Calculator</t>
  </si>
  <si>
    <t>12-digits, Electronic 2-way power, 12 digits capacity</t>
  </si>
  <si>
    <t>2022-0093</t>
  </si>
  <si>
    <t>Clear Book</t>
  </si>
  <si>
    <t>Refill, 10's (long)</t>
  </si>
  <si>
    <t>2022-0094</t>
  </si>
  <si>
    <t>Refill, 10's (short)</t>
  </si>
  <si>
    <t>2022-0095</t>
  </si>
  <si>
    <t>Clear book</t>
  </si>
  <si>
    <t>Long size</t>
  </si>
  <si>
    <t>2022-0096</t>
  </si>
  <si>
    <t>Short size</t>
  </si>
  <si>
    <t>2022-0097</t>
  </si>
  <si>
    <t xml:space="preserve">Clip Board   </t>
  </si>
  <si>
    <t>Plastic, Long</t>
  </si>
  <si>
    <t>2022-0098</t>
  </si>
  <si>
    <t>Correction Tape</t>
  </si>
  <si>
    <t>5mm x 12m premium quality, non-refillable</t>
  </si>
  <si>
    <t>2022-0099</t>
  </si>
  <si>
    <t>5mm x 6m, premium quality,eco-friendly, individually pack, refillable (cat. #)</t>
  </si>
  <si>
    <t>2022-0100</t>
  </si>
  <si>
    <t>Correction Tape Refilled</t>
  </si>
  <si>
    <t>5mm x 6m, premium quality,eco-friendly, 2's/pack (cat. #)</t>
  </si>
  <si>
    <t>2022-0101</t>
  </si>
  <si>
    <t>Cutter Blade</t>
  </si>
  <si>
    <t>10pcs/tube</t>
  </si>
  <si>
    <t>2022-0102</t>
  </si>
  <si>
    <t>Cutter Knife</t>
  </si>
  <si>
    <t>Snap-off knife, Dial-lock mechanism, with 8 cutting point, 18mm blade</t>
  </si>
  <si>
    <t>2022-0103</t>
  </si>
  <si>
    <t>Date stamping</t>
  </si>
  <si>
    <t>5mm, adjustable, rubber stamp</t>
  </si>
  <si>
    <t>2022-0104</t>
  </si>
  <si>
    <t>Plastic 216mm x 330mm, (long)</t>
  </si>
  <si>
    <t>2022-0105</t>
  </si>
  <si>
    <t>plastic 216mm x 280mm (short)</t>
  </si>
  <si>
    <t>2022-0106</t>
  </si>
  <si>
    <t>Expandable, long, rubber string lock, Green</t>
  </si>
  <si>
    <t>2022-0107</t>
  </si>
  <si>
    <t>Eraser</t>
  </si>
  <si>
    <t>PVC Free, dust less</t>
  </si>
  <si>
    <t>2022-0108</t>
  </si>
  <si>
    <t>White Board, Standard Size</t>
  </si>
  <si>
    <t>2022-0109</t>
  </si>
  <si>
    <t>Fastener</t>
  </si>
  <si>
    <t>Plastic coated, 70mm between prongs, 50's/box</t>
  </si>
  <si>
    <t>2022-0110</t>
  </si>
  <si>
    <t>Plastic, Green (short)</t>
  </si>
  <si>
    <t>2022-0111</t>
  </si>
  <si>
    <t>Plastic, Yellow (short)</t>
  </si>
  <si>
    <t>2022-0112</t>
  </si>
  <si>
    <t>Plastic, sliding, Long, clear, Green</t>
  </si>
  <si>
    <t>2022-0113</t>
  </si>
  <si>
    <t>Plastic, sliding, Long, clear, Red</t>
  </si>
  <si>
    <t>2022-0114</t>
  </si>
  <si>
    <t>Plastic, sliding, Long, clear, Yellow</t>
  </si>
  <si>
    <t>2022-0115</t>
  </si>
  <si>
    <t>Plastic, sliding, Long, clear, White</t>
  </si>
  <si>
    <t>2022-0116</t>
  </si>
  <si>
    <t>Plastic, sliding, short, clear, Green</t>
  </si>
  <si>
    <t>2022-0117</t>
  </si>
  <si>
    <t>Plastic, sliding, short, clear, Red</t>
  </si>
  <si>
    <t>2022-0118</t>
  </si>
  <si>
    <t>Plastic, sliding, short, clear, Yellow</t>
  </si>
  <si>
    <t>2022-0119</t>
  </si>
  <si>
    <t>Plastic, sliding, short, clear, White</t>
  </si>
  <si>
    <t>2022-0120</t>
  </si>
  <si>
    <t>Glue</t>
  </si>
  <si>
    <t>All-Purpose, dries strong &amp; clear, 130mL</t>
  </si>
  <si>
    <t>2022-0121</t>
  </si>
  <si>
    <t xml:space="preserve">Highlighter  Marker  </t>
  </si>
  <si>
    <t>Neon Green, chisel tip</t>
  </si>
  <si>
    <t>2022-0122</t>
  </si>
  <si>
    <t>Neon Yellow, chisel tip</t>
  </si>
  <si>
    <t>2022-0124</t>
  </si>
  <si>
    <t>Marker</t>
  </si>
  <si>
    <t>Highlighter pen, chisel type, Neon Green</t>
  </si>
  <si>
    <t>2022-0125</t>
  </si>
  <si>
    <t>Permanent Pen, Broad Tip, Black</t>
  </si>
  <si>
    <t>2022-0126</t>
  </si>
  <si>
    <t>Permanent Pen, Broad Tip, Blue</t>
  </si>
  <si>
    <t>2022-0127</t>
  </si>
  <si>
    <t>Permanent Pen, Fine Tip, Black</t>
  </si>
  <si>
    <t>2022-0128</t>
  </si>
  <si>
    <t>Permanent Pen, Fine Tip, Blue</t>
  </si>
  <si>
    <t>2022-0129</t>
  </si>
  <si>
    <t>Permanent Pen, Fine Tip, Red</t>
  </si>
  <si>
    <t>2022-0130</t>
  </si>
  <si>
    <t>Permanent, Broad Tip, red</t>
  </si>
  <si>
    <t>2022-0131</t>
  </si>
  <si>
    <t>Permanent Refill Ink, red</t>
  </si>
  <si>
    <t>2022-0132</t>
  </si>
  <si>
    <t>Refill, Permanent, 30mL Black</t>
  </si>
  <si>
    <t>2022-0133</t>
  </si>
  <si>
    <t>Refill, Permanent, 30mL Blue</t>
  </si>
  <si>
    <t>2022-0134</t>
  </si>
  <si>
    <t>White Board Pen, Fine Tip, Black</t>
  </si>
  <si>
    <t>2022-0135</t>
  </si>
  <si>
    <t>White Board Pen, Fine Tip, Blue</t>
  </si>
  <si>
    <t>2022-0136</t>
  </si>
  <si>
    <t>White Board Pen, Fine Tip, Red</t>
  </si>
  <si>
    <t>2022-0137</t>
  </si>
  <si>
    <t>Paper Clip</t>
  </si>
  <si>
    <t>33mm Vinyl Coated 100's,Medium</t>
  </si>
  <si>
    <t>2022-0138</t>
  </si>
  <si>
    <t>50mm Vinyl Coated 100's,Big</t>
  </si>
  <si>
    <t>2022-0139</t>
  </si>
  <si>
    <t>Paste</t>
  </si>
  <si>
    <t>white, 200g/bottle</t>
  </si>
  <si>
    <t>2022-0140</t>
  </si>
  <si>
    <t>Pencil</t>
  </si>
  <si>
    <t>No.2, Lead with eraser, 12's per box</t>
  </si>
  <si>
    <t>2022-0141</t>
  </si>
  <si>
    <t>No.1 Lead with eraser, 12's per box</t>
  </si>
  <si>
    <t>2022-0142</t>
  </si>
  <si>
    <t>Pencil Sharpener</t>
  </si>
  <si>
    <t>Small Plastic casing</t>
  </si>
  <si>
    <t>2022-0143</t>
  </si>
  <si>
    <t xml:space="preserve">Plastic Cover    </t>
  </si>
  <si>
    <t>47" x 50 meter roll</t>
  </si>
  <si>
    <t>2022-0144</t>
  </si>
  <si>
    <t>Puncher</t>
  </si>
  <si>
    <t>paper, heavy duty, with two hole guide, 1 piece per box</t>
  </si>
  <si>
    <t>2022-0145</t>
  </si>
  <si>
    <t>Push Pin</t>
  </si>
  <si>
    <t>8.5mm Pin length x 10mm Head size, 100's</t>
  </si>
  <si>
    <t>2022-0146</t>
  </si>
  <si>
    <t>Rubber Band</t>
  </si>
  <si>
    <t>#16 (2.5" x 1/16" x 1/32"), 50g</t>
  </si>
  <si>
    <t>2022-0147</t>
  </si>
  <si>
    <t>#18 (3" x 1/16" x 1/32""), 350g</t>
  </si>
  <si>
    <t>2022-0148</t>
  </si>
  <si>
    <t>Ruler</t>
  </si>
  <si>
    <t>Plastic. 12" length</t>
  </si>
  <si>
    <t>2022-0149</t>
  </si>
  <si>
    <t>Scissor</t>
  </si>
  <si>
    <t>6" Stainless Steel with Plastic Handle</t>
  </si>
  <si>
    <t>2022-0150</t>
  </si>
  <si>
    <t>Sign Pen</t>
  </si>
  <si>
    <t>0.5mm Liquid/Gel needle tip, Black</t>
  </si>
  <si>
    <t>2022-0151</t>
  </si>
  <si>
    <t xml:space="preserve">Blue, liquid/gel ink, 0.5mm needle tip </t>
  </si>
  <si>
    <t>2022-0152</t>
  </si>
  <si>
    <t xml:space="preserve">Blue, liquid/gel ink, 1.0mm needle tip </t>
  </si>
  <si>
    <t>2022-0153</t>
  </si>
  <si>
    <t xml:space="preserve">Stamp Pad  </t>
  </si>
  <si>
    <t>Felt,bed dimension 60mmx100mm,Red</t>
  </si>
  <si>
    <t>2022-0154</t>
  </si>
  <si>
    <t>Stamp Pad Bed</t>
  </si>
  <si>
    <t>60mm x 100mm, Black</t>
  </si>
  <si>
    <t>2022-0155</t>
  </si>
  <si>
    <t>60mm x 100mm, Blue</t>
  </si>
  <si>
    <t>2022-0156</t>
  </si>
  <si>
    <t>60mm x 100mm, Violet/Purple</t>
  </si>
  <si>
    <t>2022-0157</t>
  </si>
  <si>
    <t>Stamp Pad Ink</t>
  </si>
  <si>
    <t>Refill, 30mL Blue</t>
  </si>
  <si>
    <t>2022-0158</t>
  </si>
  <si>
    <t>Refill, 30mL Black</t>
  </si>
  <si>
    <t>2022-0159</t>
  </si>
  <si>
    <t>Refill, 30mL Violet/Purple</t>
  </si>
  <si>
    <t>2022-0160</t>
  </si>
  <si>
    <t xml:space="preserve">Stamp Pad Ink </t>
  </si>
  <si>
    <t>Refill, 30mL Red</t>
  </si>
  <si>
    <t>2022-0161</t>
  </si>
  <si>
    <t>Staple remover</t>
  </si>
  <si>
    <t>Plier type, stainless steel</t>
  </si>
  <si>
    <t>2022-0162</t>
  </si>
  <si>
    <t>Staple Wire</t>
  </si>
  <si>
    <t>#35 Heavy Duty 5000staples</t>
  </si>
  <si>
    <t>2022-0163</t>
  </si>
  <si>
    <t>#10 Heavy Duty 1000staples</t>
  </si>
  <si>
    <t>2022-0164</t>
  </si>
  <si>
    <t>Stapler</t>
  </si>
  <si>
    <t>20sheets capacity, Heavy Duty, 100staples #35 load capacity</t>
  </si>
  <si>
    <t>2022-0165</t>
  </si>
  <si>
    <t>30sheets capacity, Heavy Duty, 200staples #35 load capacity</t>
  </si>
  <si>
    <t>2022-0166</t>
  </si>
  <si>
    <t>Tape</t>
  </si>
  <si>
    <t>Plastic Transparent, 1" x 100m</t>
  </si>
  <si>
    <t>2022-0167</t>
  </si>
  <si>
    <t>Plastic Transparent, 2" x 100m</t>
  </si>
  <si>
    <t>2022-0168</t>
  </si>
  <si>
    <t>Plastic Transparent, 3" x 100m</t>
  </si>
  <si>
    <t>2022-0169</t>
  </si>
  <si>
    <t>Plastic Packaging, 2" x 100m</t>
  </si>
  <si>
    <t>2022-0170</t>
  </si>
  <si>
    <t>Double Sided, 1"W x 5mm thickness</t>
  </si>
  <si>
    <t>2022-0171</t>
  </si>
  <si>
    <t>Double Sided, 1"W x 5mm thickness with foam</t>
  </si>
  <si>
    <t>2022-0172</t>
  </si>
  <si>
    <t>Masking, 1 inch x 60yds</t>
  </si>
  <si>
    <t>2022-0173</t>
  </si>
  <si>
    <t>Masking, 1/2 inch</t>
  </si>
  <si>
    <t>2022-0174</t>
  </si>
  <si>
    <t>Masking, 1 1/2 inch</t>
  </si>
  <si>
    <t>2022-0175</t>
  </si>
  <si>
    <t>Masking, 2 inch</t>
  </si>
  <si>
    <t>2022-0176</t>
  </si>
  <si>
    <t>Tape Dispenser</t>
  </si>
  <si>
    <t>Table-top, dual core (1" &amp; 3"), Heavy Duty, 1" capacity, Large</t>
  </si>
  <si>
    <t>2022-0177</t>
  </si>
  <si>
    <t>Table top, for 2 inch tape</t>
  </si>
  <si>
    <t>2022-0178</t>
  </si>
  <si>
    <t>Throdat ink</t>
  </si>
  <si>
    <t>5 ml min volume</t>
  </si>
  <si>
    <t>2022-0179</t>
  </si>
  <si>
    <t>Thumbtacks</t>
  </si>
  <si>
    <t>100's per box</t>
  </si>
  <si>
    <t>2022-0180</t>
  </si>
  <si>
    <t>Developer</t>
  </si>
  <si>
    <t>Canon, IR-2116J</t>
  </si>
  <si>
    <t>2022-0181</t>
  </si>
  <si>
    <t>Fuji, DocuCentre S2520</t>
  </si>
  <si>
    <t>2022-0182</t>
  </si>
  <si>
    <t>Gestetner, MP2501/MP2501L 230g</t>
  </si>
  <si>
    <t>2022-0183</t>
  </si>
  <si>
    <t>Kyocera, TaskAlfa 220</t>
  </si>
  <si>
    <t>2022-0184</t>
  </si>
  <si>
    <t>Minolta/Konica, BizHub 164</t>
  </si>
  <si>
    <t>2022-0185</t>
  </si>
  <si>
    <t>Ricoh, MP2555 702g</t>
  </si>
  <si>
    <t>2022-0186</t>
  </si>
  <si>
    <t>Sharp, AR-6020</t>
  </si>
  <si>
    <t>2022-0187</t>
  </si>
  <si>
    <t>Toshiba, Studio2303A  338g</t>
  </si>
  <si>
    <t>2022-0188</t>
  </si>
  <si>
    <t>Toner</t>
  </si>
  <si>
    <t>cartridge</t>
  </si>
  <si>
    <t>2022-0189</t>
  </si>
  <si>
    <t>2022-0190</t>
  </si>
  <si>
    <t>2022-0191</t>
  </si>
  <si>
    <t>2022-0192</t>
  </si>
  <si>
    <t>2022-0193</t>
  </si>
  <si>
    <t>2022-0194</t>
  </si>
  <si>
    <t>2022-0195</t>
  </si>
  <si>
    <t>2022-0196</t>
  </si>
  <si>
    <t>2022-0197</t>
  </si>
  <si>
    <t>Gestetner, DD-3344, 500mL</t>
  </si>
  <si>
    <t>2022-0198</t>
  </si>
  <si>
    <t>Master</t>
  </si>
  <si>
    <t>Gestetner, DD-3344, 200 cuts/roll</t>
  </si>
  <si>
    <t>PAPER BASE</t>
  </si>
  <si>
    <r>
      <t xml:space="preserve">OTHER SUPPLIES </t>
    </r>
    <r>
      <rPr>
        <i/>
        <sz val="8"/>
        <rFont val="Calibri"/>
        <family val="2"/>
      </rPr>
      <t>(Not Inluded in Catalogue)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</si>
</sst>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i/>
      <sz val="12"/>
      <name val="Calibri"/>
      <family val="2"/>
    </font>
    <font>
      <b/>
      <sz val="11"/>
      <name val="Calibri"/>
      <family val="2"/>
    </font>
    <font>
      <b/>
      <i/>
      <sz val="10"/>
      <name val="Calibri"/>
      <family val="2"/>
    </font>
    <font>
      <b/>
      <sz val="16"/>
      <name val="Calibri"/>
      <family val="2"/>
    </font>
    <font>
      <sz val="12"/>
      <color rgb="FFFF0000"/>
      <name val="Calibri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20"/>
      <name val="Calibri"/>
      <family val="2"/>
    </font>
    <font>
      <b/>
      <sz val="16"/>
      <color theme="1"/>
      <name val="Calibri"/>
      <family val="2"/>
    </font>
    <font>
      <b/>
      <u/>
      <sz val="16"/>
      <color indexed="8"/>
      <name val="Calibri"/>
      <family val="2"/>
    </font>
    <font>
      <b/>
      <u/>
      <sz val="11"/>
      <color theme="1"/>
      <name val="Calibri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"/>
      <family val="2"/>
    </font>
    <font>
      <i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98"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64" fontId="7" fillId="0" borderId="0" xfId="3" applyFont="1" applyAlignment="1"/>
    <xf numFmtId="0" fontId="7" fillId="0" borderId="0" xfId="2" applyFont="1" applyAlignment="1">
      <alignment horizontal="center"/>
    </xf>
    <xf numFmtId="0" fontId="7" fillId="0" borderId="0" xfId="2" applyFont="1" applyAlignment="1"/>
    <xf numFmtId="0" fontId="7" fillId="2" borderId="0" xfId="2" applyFont="1" applyFill="1" applyAlignment="1"/>
    <xf numFmtId="0" fontId="8" fillId="0" borderId="0" xfId="2" applyFont="1" applyAlignment="1">
      <alignment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horizontal="left" vertical="center" indent="3"/>
    </xf>
    <xf numFmtId="0" fontId="10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9" fillId="0" borderId="3" xfId="2" applyFont="1" applyBorder="1" applyAlignment="1">
      <alignment horizontal="center" vertical="center"/>
    </xf>
    <xf numFmtId="164" fontId="9" fillId="0" borderId="3" xfId="3" applyFont="1" applyBorder="1" applyAlignment="1">
      <alignment horizontal="center" vertical="center"/>
    </xf>
    <xf numFmtId="164" fontId="6" fillId="0" borderId="6" xfId="1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5" fillId="0" borderId="0" xfId="0" applyFont="1" applyFill="1" applyAlignment="1"/>
    <xf numFmtId="164" fontId="6" fillId="0" borderId="5" xfId="1" applyFont="1" applyFill="1" applyBorder="1" applyAlignment="1">
      <alignment vertical="center"/>
    </xf>
    <xf numFmtId="164" fontId="6" fillId="0" borderId="7" xfId="1" applyFont="1" applyFill="1" applyBorder="1" applyAlignment="1">
      <alignment vertical="center"/>
    </xf>
    <xf numFmtId="164" fontId="16" fillId="0" borderId="14" xfId="1" applyFont="1" applyFill="1" applyBorder="1" applyAlignment="1">
      <alignment vertical="center"/>
    </xf>
    <xf numFmtId="0" fontId="16" fillId="0" borderId="0" xfId="0" applyFont="1" applyAlignment="1"/>
    <xf numFmtId="0" fontId="6" fillId="0" borderId="0" xfId="0" applyFont="1" applyFill="1" applyAlignment="1"/>
    <xf numFmtId="164" fontId="6" fillId="2" borderId="6" xfId="1" applyFont="1" applyFill="1" applyBorder="1" applyAlignment="1">
      <alignment vertical="center"/>
    </xf>
    <xf numFmtId="0" fontId="6" fillId="2" borderId="0" xfId="0" applyFont="1" applyFill="1" applyAlignment="1"/>
    <xf numFmtId="0" fontId="6" fillId="3" borderId="0" xfId="0" applyFont="1" applyFill="1" applyAlignment="1"/>
    <xf numFmtId="164" fontId="6" fillId="0" borderId="0" xfId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14" fillId="0" borderId="0" xfId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 shrinkToFit="1"/>
    </xf>
    <xf numFmtId="164" fontId="6" fillId="0" borderId="0" xfId="1" applyFont="1" applyFill="1" applyBorder="1" applyAlignment="1">
      <alignment vertical="center" shrinkToFit="1"/>
    </xf>
    <xf numFmtId="165" fontId="6" fillId="2" borderId="0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horizontal="left" vertical="center"/>
    </xf>
    <xf numFmtId="0" fontId="6" fillId="0" borderId="0" xfId="0" applyFont="1" applyBorder="1" applyAlignment="1"/>
    <xf numFmtId="165" fontId="6" fillId="0" borderId="0" xfId="1" applyNumberFormat="1" applyFont="1" applyFill="1" applyBorder="1" applyAlignment="1">
      <alignment horizontal="right" vertical="center" shrinkToFit="1"/>
    </xf>
    <xf numFmtId="164" fontId="6" fillId="2" borderId="0" xfId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4" fontId="6" fillId="0" borderId="0" xfId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vertical="center"/>
    </xf>
    <xf numFmtId="164" fontId="6" fillId="2" borderId="0" xfId="1" applyFont="1" applyFill="1" applyBorder="1" applyAlignment="1">
      <alignment vertical="center" shrinkToFit="1"/>
    </xf>
    <xf numFmtId="164" fontId="14" fillId="2" borderId="0" xfId="1" applyFont="1" applyFill="1" applyBorder="1" applyAlignment="1">
      <alignment horizontal="center" vertical="center"/>
    </xf>
    <xf numFmtId="164" fontId="14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165" fontId="6" fillId="0" borderId="15" xfId="1" applyNumberFormat="1" applyFont="1" applyFill="1" applyBorder="1" applyAlignment="1">
      <alignment horizontal="center" vertical="center"/>
    </xf>
    <xf numFmtId="164" fontId="6" fillId="0" borderId="15" xfId="1" applyFont="1" applyFill="1" applyBorder="1" applyAlignment="1">
      <alignment vertical="center"/>
    </xf>
    <xf numFmtId="164" fontId="14" fillId="0" borderId="15" xfId="1" applyFont="1" applyFill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vertical="center"/>
    </xf>
    <xf numFmtId="0" fontId="14" fillId="0" borderId="0" xfId="0" applyFont="1" applyFill="1" applyBorder="1" applyAlignment="1"/>
    <xf numFmtId="0" fontId="14" fillId="0" borderId="0" xfId="0" applyFont="1" applyBorder="1" applyAlignment="1"/>
    <xf numFmtId="164" fontId="14" fillId="0" borderId="0" xfId="1" applyFont="1" applyFill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/>
    <xf numFmtId="1" fontId="19" fillId="0" borderId="0" xfId="0" applyNumberFormat="1" applyFont="1" applyAlignment="1"/>
    <xf numFmtId="1" fontId="20" fillId="0" borderId="0" xfId="0" applyNumberFormat="1" applyFont="1" applyAlignment="1"/>
    <xf numFmtId="1" fontId="19" fillId="0" borderId="0" xfId="2" applyNumberFormat="1" applyFont="1" applyAlignment="1"/>
    <xf numFmtId="1" fontId="19" fillId="0" borderId="0" xfId="0" applyNumberFormat="1" applyFont="1" applyFill="1" applyAlignment="1"/>
    <xf numFmtId="1" fontId="20" fillId="0" borderId="0" xfId="1" applyNumberFormat="1" applyFont="1" applyAlignment="1"/>
    <xf numFmtId="1" fontId="21" fillId="0" borderId="0" xfId="0" applyNumberFormat="1" applyFont="1" applyAlignment="1"/>
    <xf numFmtId="1" fontId="20" fillId="0" borderId="0" xfId="0" applyNumberFormat="1" applyFont="1" applyFill="1" applyAlignment="1"/>
    <xf numFmtId="1" fontId="22" fillId="0" borderId="0" xfId="0" applyNumberFormat="1" applyFont="1" applyAlignment="1"/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164" fontId="6" fillId="0" borderId="13" xfId="1" applyFont="1" applyFill="1" applyBorder="1" applyAlignment="1">
      <alignment vertical="center"/>
    </xf>
    <xf numFmtId="0" fontId="15" fillId="0" borderId="19" xfId="0" applyFont="1" applyFill="1" applyBorder="1" applyAlignment="1">
      <alignment horizontal="center" vertical="center"/>
    </xf>
    <xf numFmtId="164" fontId="6" fillId="0" borderId="19" xfId="1" applyFont="1" applyFill="1" applyBorder="1" applyAlignment="1">
      <alignment vertical="center"/>
    </xf>
    <xf numFmtId="164" fontId="6" fillId="0" borderId="11" xfId="1" applyFont="1" applyFill="1" applyBorder="1" applyAlignment="1">
      <alignment vertical="center"/>
    </xf>
    <xf numFmtId="164" fontId="16" fillId="0" borderId="20" xfId="1" applyFont="1" applyFill="1" applyBorder="1" applyAlignment="1">
      <alignment vertical="center"/>
    </xf>
    <xf numFmtId="164" fontId="17" fillId="0" borderId="19" xfId="1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/>
    </xf>
    <xf numFmtId="164" fontId="6" fillId="0" borderId="21" xfId="1" applyFont="1" applyFill="1" applyBorder="1" applyAlignment="1">
      <alignment vertical="center"/>
    </xf>
    <xf numFmtId="165" fontId="6" fillId="0" borderId="22" xfId="1" applyNumberFormat="1" applyFont="1" applyFill="1" applyBorder="1" applyAlignment="1">
      <alignment horizontal="center" vertical="center"/>
    </xf>
    <xf numFmtId="164" fontId="6" fillId="0" borderId="22" xfId="1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165" fontId="6" fillId="0" borderId="24" xfId="1" applyNumberFormat="1" applyFont="1" applyFill="1" applyBorder="1" applyAlignment="1">
      <alignment horizontal="center" vertical="center"/>
    </xf>
    <xf numFmtId="164" fontId="6" fillId="0" borderId="24" xfId="1" applyFont="1" applyFill="1" applyBorder="1" applyAlignment="1" applyProtection="1">
      <alignment vertical="center"/>
    </xf>
    <xf numFmtId="165" fontId="6" fillId="0" borderId="25" xfId="1" applyNumberFormat="1" applyFont="1" applyFill="1" applyBorder="1" applyAlignment="1">
      <alignment horizontal="center" vertical="center"/>
    </xf>
    <xf numFmtId="164" fontId="6" fillId="0" borderId="25" xfId="1" applyFont="1" applyFill="1" applyBorder="1" applyAlignment="1" applyProtection="1">
      <alignment vertical="center"/>
    </xf>
    <xf numFmtId="165" fontId="16" fillId="0" borderId="26" xfId="1" applyNumberFormat="1" applyFont="1" applyFill="1" applyBorder="1" applyAlignment="1">
      <alignment horizontal="center" vertical="center"/>
    </xf>
    <xf numFmtId="164" fontId="16" fillId="0" borderId="26" xfId="1" applyFont="1" applyFill="1" applyBorder="1" applyAlignment="1" applyProtection="1">
      <alignment vertical="center"/>
    </xf>
    <xf numFmtId="165" fontId="6" fillId="0" borderId="23" xfId="1" applyNumberFormat="1" applyFont="1" applyFill="1" applyBorder="1" applyAlignment="1">
      <alignment horizontal="center" vertical="center"/>
    </xf>
    <xf numFmtId="164" fontId="6" fillId="0" borderId="23" xfId="1" applyFont="1" applyFill="1" applyBorder="1" applyAlignment="1" applyProtection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165" fontId="6" fillId="2" borderId="24" xfId="1" applyNumberFormat="1" applyFont="1" applyFill="1" applyBorder="1" applyAlignment="1">
      <alignment horizontal="center" vertical="center"/>
    </xf>
    <xf numFmtId="164" fontId="6" fillId="0" borderId="24" xfId="1" applyFont="1" applyFill="1" applyBorder="1" applyAlignment="1">
      <alignment vertical="center"/>
    </xf>
    <xf numFmtId="164" fontId="16" fillId="0" borderId="26" xfId="1" applyFont="1" applyFill="1" applyBorder="1" applyAlignment="1">
      <alignment vertical="center"/>
    </xf>
    <xf numFmtId="165" fontId="6" fillId="0" borderId="27" xfId="1" applyNumberFormat="1" applyFont="1" applyFill="1" applyBorder="1" applyAlignment="1">
      <alignment horizontal="center" vertical="center"/>
    </xf>
    <xf numFmtId="164" fontId="17" fillId="0" borderId="27" xfId="1" applyFont="1" applyFill="1" applyBorder="1" applyAlignment="1">
      <alignment vertical="center"/>
    </xf>
    <xf numFmtId="164" fontId="17" fillId="0" borderId="25" xfId="1" applyFont="1" applyFill="1" applyBorder="1" applyAlignment="1">
      <alignment vertical="center"/>
    </xf>
    <xf numFmtId="0" fontId="1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26" fillId="0" borderId="4" xfId="2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3" fontId="14" fillId="2" borderId="32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5" fontId="16" fillId="0" borderId="41" xfId="1" applyNumberFormat="1" applyFont="1" applyFill="1" applyBorder="1" applyAlignment="1">
      <alignment horizontal="center" vertical="center"/>
    </xf>
    <xf numFmtId="164" fontId="16" fillId="0" borderId="41" xfId="1" applyFont="1" applyFill="1" applyBorder="1" applyAlignment="1">
      <alignment vertical="center"/>
    </xf>
    <xf numFmtId="164" fontId="16" fillId="0" borderId="42" xfId="1" applyFont="1" applyFill="1" applyBorder="1" applyAlignment="1">
      <alignment vertical="center"/>
    </xf>
    <xf numFmtId="164" fontId="16" fillId="0" borderId="12" xfId="1" applyFont="1" applyFill="1" applyBorder="1" applyAlignment="1">
      <alignment vertical="center"/>
    </xf>
    <xf numFmtId="0" fontId="16" fillId="0" borderId="43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16" fillId="0" borderId="4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164" fontId="9" fillId="0" borderId="47" xfId="3" applyFont="1" applyBorder="1" applyAlignment="1">
      <alignment horizontal="center" vertical="center"/>
    </xf>
    <xf numFmtId="0" fontId="26" fillId="0" borderId="51" xfId="2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top"/>
    </xf>
    <xf numFmtId="0" fontId="18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165" fontId="6" fillId="0" borderId="53" xfId="1" applyNumberFormat="1" applyFont="1" applyFill="1" applyBorder="1" applyAlignment="1">
      <alignment horizontal="center" vertical="center"/>
    </xf>
    <xf numFmtId="164" fontId="17" fillId="0" borderId="53" xfId="1" applyFont="1" applyFill="1" applyBorder="1" applyAlignment="1">
      <alignment vertical="center"/>
    </xf>
    <xf numFmtId="164" fontId="6" fillId="0" borderId="54" xfId="1" applyFont="1" applyFill="1" applyBorder="1" applyAlignment="1">
      <alignment vertical="center"/>
    </xf>
    <xf numFmtId="164" fontId="6" fillId="0" borderId="55" xfId="1" applyFont="1" applyFill="1" applyBorder="1" applyAlignment="1">
      <alignment vertic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28" fillId="0" borderId="0" xfId="4" applyFont="1"/>
    <xf numFmtId="0" fontId="28" fillId="0" borderId="0" xfId="4" applyFont="1" applyAlignment="1">
      <alignment horizontal="center" vertical="center"/>
    </xf>
    <xf numFmtId="0" fontId="28" fillId="0" borderId="0" xfId="4" applyFont="1" applyAlignment="1">
      <alignment horizontal="left" vertical="center"/>
    </xf>
    <xf numFmtId="164" fontId="28" fillId="0" borderId="0" xfId="5" applyFont="1" applyAlignment="1">
      <alignment horizontal="center" vertical="center"/>
    </xf>
    <xf numFmtId="0" fontId="29" fillId="0" borderId="58" xfId="4" applyFont="1" applyBorder="1" applyAlignment="1">
      <alignment horizontal="center" vertical="center"/>
    </xf>
    <xf numFmtId="164" fontId="29" fillId="0" borderId="9" xfId="5" applyFont="1" applyBorder="1" applyAlignment="1">
      <alignment horizontal="center" vertical="center"/>
    </xf>
    <xf numFmtId="0" fontId="29" fillId="0" borderId="60" xfId="4" applyFont="1" applyBorder="1" applyAlignment="1">
      <alignment horizontal="center" vertical="center"/>
    </xf>
    <xf numFmtId="164" fontId="29" fillId="0" borderId="54" xfId="5" applyFont="1" applyBorder="1" applyAlignment="1">
      <alignment horizontal="center" vertical="center"/>
    </xf>
    <xf numFmtId="0" fontId="30" fillId="0" borderId="24" xfId="4" applyFont="1" applyBorder="1" applyAlignment="1"/>
    <xf numFmtId="0" fontId="31" fillId="0" borderId="61" xfId="4" applyFont="1" applyFill="1" applyBorder="1" applyAlignment="1">
      <alignment vertical="top"/>
    </xf>
    <xf numFmtId="0" fontId="32" fillId="0" borderId="61" xfId="4" applyFont="1" applyBorder="1" applyAlignment="1">
      <alignment horizontal="center"/>
    </xf>
    <xf numFmtId="164" fontId="32" fillId="0" borderId="23" xfId="5" applyFont="1" applyBorder="1" applyAlignment="1">
      <alignment horizontal="center"/>
    </xf>
    <xf numFmtId="0" fontId="33" fillId="0" borderId="0" xfId="4" applyFont="1"/>
    <xf numFmtId="0" fontId="32" fillId="0" borderId="23" xfId="4" applyFont="1" applyBorder="1" applyAlignment="1"/>
    <xf numFmtId="0" fontId="31" fillId="0" borderId="23" xfId="4" applyFont="1" applyFill="1" applyBorder="1" applyAlignment="1">
      <alignment vertical="top"/>
    </xf>
    <xf numFmtId="0" fontId="32" fillId="0" borderId="23" xfId="4" applyFont="1" applyBorder="1" applyAlignment="1">
      <alignment horizontal="center"/>
    </xf>
    <xf numFmtId="0" fontId="32" fillId="0" borderId="24" xfId="4" applyFont="1" applyBorder="1" applyAlignment="1"/>
    <xf numFmtId="0" fontId="31" fillId="0" borderId="24" xfId="4" applyFont="1" applyFill="1" applyBorder="1" applyAlignment="1">
      <alignment vertical="top"/>
    </xf>
    <xf numFmtId="0" fontId="32" fillId="0" borderId="24" xfId="4" applyFont="1" applyBorder="1" applyAlignment="1">
      <alignment horizontal="center"/>
    </xf>
    <xf numFmtId="164" fontId="32" fillId="0" borderId="24" xfId="5" applyFont="1" applyBorder="1" applyAlignment="1">
      <alignment horizontal="center"/>
    </xf>
    <xf numFmtId="0" fontId="31" fillId="0" borderId="24" xfId="4" applyFont="1" applyFill="1" applyBorder="1" applyAlignment="1">
      <alignment vertical="top" wrapText="1"/>
    </xf>
    <xf numFmtId="0" fontId="32" fillId="0" borderId="24" xfId="4" applyFont="1" applyBorder="1" applyAlignment="1">
      <alignment horizontal="left" vertical="center"/>
    </xf>
    <xf numFmtId="0" fontId="32" fillId="0" borderId="24" xfId="4" applyFont="1" applyBorder="1" applyAlignment="1">
      <alignment wrapText="1"/>
    </xf>
    <xf numFmtId="0" fontId="33" fillId="0" borderId="24" xfId="4" applyFont="1" applyBorder="1" applyAlignment="1"/>
    <xf numFmtId="0" fontId="34" fillId="0" borderId="24" xfId="4" applyFont="1" applyFill="1" applyBorder="1" applyAlignment="1">
      <alignment vertical="top" wrapText="1"/>
    </xf>
    <xf numFmtId="0" fontId="34" fillId="0" borderId="24" xfId="4" applyFont="1" applyFill="1" applyBorder="1" applyAlignment="1">
      <alignment vertical="top"/>
    </xf>
    <xf numFmtId="0" fontId="33" fillId="0" borderId="24" xfId="4" applyFont="1" applyBorder="1" applyAlignment="1">
      <alignment horizontal="center"/>
    </xf>
    <xf numFmtId="164" fontId="34" fillId="0" borderId="24" xfId="4" applyNumberFormat="1" applyFont="1" applyFill="1" applyBorder="1" applyAlignment="1">
      <alignment vertical="top"/>
    </xf>
    <xf numFmtId="0" fontId="31" fillId="0" borderId="24" xfId="4" applyFont="1" applyFill="1" applyBorder="1" applyAlignment="1">
      <alignment horizontal="left" vertical="top"/>
    </xf>
    <xf numFmtId="0" fontId="31" fillId="0" borderId="24" xfId="4" applyFont="1" applyFill="1" applyBorder="1" applyAlignment="1">
      <alignment horizontal="left" vertical="center"/>
    </xf>
    <xf numFmtId="164" fontId="33" fillId="0" borderId="24" xfId="5" applyFont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top"/>
    </xf>
    <xf numFmtId="0" fontId="6" fillId="0" borderId="5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8" fillId="0" borderId="0" xfId="2" applyFont="1" applyAlignment="1">
      <alignment vertical="center" wrapText="1" shrinkToFit="1"/>
    </xf>
    <xf numFmtId="0" fontId="7" fillId="0" borderId="0" xfId="2" applyFont="1" applyAlignment="1">
      <alignment wrapText="1" shrinkToFit="1"/>
    </xf>
    <xf numFmtId="165" fontId="6" fillId="0" borderId="22" xfId="1" applyNumberFormat="1" applyFont="1" applyFill="1" applyBorder="1" applyAlignment="1">
      <alignment horizontal="center" vertical="center" wrapText="1" shrinkToFit="1"/>
    </xf>
    <xf numFmtId="0" fontId="15" fillId="0" borderId="23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left" vertical="top" wrapText="1" shrinkToFit="1"/>
    </xf>
    <xf numFmtId="0" fontId="6" fillId="0" borderId="25" xfId="0" applyFont="1" applyFill="1" applyBorder="1" applyAlignment="1">
      <alignment horizontal="left" vertical="top" wrapText="1" shrinkToFit="1"/>
    </xf>
    <xf numFmtId="164" fontId="16" fillId="0" borderId="26" xfId="1" applyFont="1" applyFill="1" applyBorder="1" applyAlignment="1">
      <alignment vertical="center" wrapText="1" shrinkToFit="1"/>
    </xf>
    <xf numFmtId="0" fontId="6" fillId="0" borderId="27" xfId="0" applyFont="1" applyFill="1" applyBorder="1" applyAlignment="1">
      <alignment horizontal="left" vertical="top" wrapText="1" shrinkToFit="1"/>
    </xf>
    <xf numFmtId="165" fontId="6" fillId="0" borderId="24" xfId="1" applyNumberFormat="1" applyFont="1" applyFill="1" applyBorder="1" applyAlignment="1">
      <alignment horizontal="center" vertical="center" wrapText="1" shrinkToFit="1"/>
    </xf>
    <xf numFmtId="0" fontId="6" fillId="0" borderId="53" xfId="0" applyFont="1" applyFill="1" applyBorder="1" applyAlignment="1">
      <alignment horizontal="left" vertical="top" wrapText="1" shrinkToFit="1"/>
    </xf>
    <xf numFmtId="164" fontId="16" fillId="0" borderId="41" xfId="1" applyFont="1" applyFill="1" applyBorder="1" applyAlignment="1">
      <alignment vertical="center" wrapText="1" shrinkToFit="1"/>
    </xf>
    <xf numFmtId="0" fontId="6" fillId="0" borderId="15" xfId="0" applyFont="1" applyFill="1" applyBorder="1" applyAlignment="1">
      <alignment horizontal="left" vertical="top" wrapText="1" shrinkToFit="1"/>
    </xf>
    <xf numFmtId="0" fontId="6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vertical="center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24" xfId="0" applyFont="1" applyFill="1" applyBorder="1" applyAlignment="1">
      <alignment horizontal="left" vertical="top" shrinkToFit="1"/>
    </xf>
    <xf numFmtId="0" fontId="9" fillId="0" borderId="46" xfId="2" applyFont="1" applyBorder="1" applyAlignment="1">
      <alignment horizontal="center" vertical="center" wrapText="1" shrinkToFit="1"/>
    </xf>
    <xf numFmtId="0" fontId="6" fillId="0" borderId="25" xfId="0" applyFont="1" applyFill="1" applyBorder="1" applyAlignment="1">
      <alignment horizontal="left" vertical="top" shrinkToFit="1"/>
    </xf>
    <xf numFmtId="164" fontId="16" fillId="0" borderId="26" xfId="1" applyFont="1" applyFill="1" applyBorder="1" applyAlignment="1">
      <alignment vertical="center" shrinkToFit="1"/>
    </xf>
    <xf numFmtId="0" fontId="6" fillId="0" borderId="23" xfId="0" applyFont="1" applyFill="1" applyBorder="1" applyAlignment="1">
      <alignment horizontal="left" vertical="top" shrinkToFit="1"/>
    </xf>
    <xf numFmtId="0" fontId="14" fillId="0" borderId="24" xfId="0" applyFont="1" applyFill="1" applyBorder="1" applyAlignment="1">
      <alignment horizontal="left" vertical="top" shrinkToFit="1"/>
    </xf>
    <xf numFmtId="0" fontId="13" fillId="0" borderId="17" xfId="0" applyFont="1" applyFill="1" applyBorder="1" applyAlignment="1">
      <alignment horizontal="left" vertical="top"/>
    </xf>
    <xf numFmtId="0" fontId="9" fillId="0" borderId="2" xfId="2" applyFont="1" applyBorder="1" applyAlignment="1">
      <alignment vertical="center" wrapText="1" shrinkToFit="1"/>
    </xf>
    <xf numFmtId="0" fontId="9" fillId="0" borderId="62" xfId="2" applyFont="1" applyBorder="1" applyAlignment="1">
      <alignment vertical="center"/>
    </xf>
    <xf numFmtId="0" fontId="9" fillId="0" borderId="63" xfId="2" applyFont="1" applyBorder="1" applyAlignment="1">
      <alignment vertical="center"/>
    </xf>
    <xf numFmtId="0" fontId="9" fillId="0" borderId="45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7" fillId="0" borderId="5" xfId="2" applyFont="1" applyBorder="1" applyAlignment="1">
      <alignment wrapText="1" shrinkToFit="1"/>
    </xf>
    <xf numFmtId="0" fontId="7" fillId="0" borderId="6" xfId="2" applyFont="1" applyBorder="1" applyAlignment="1">
      <alignment wrapText="1" shrinkToFit="1"/>
    </xf>
    <xf numFmtId="0" fontId="2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9" fillId="0" borderId="8" xfId="4" applyFont="1" applyBorder="1" applyAlignment="1">
      <alignment horizontal="center" vertical="center" wrapText="1"/>
    </xf>
    <xf numFmtId="0" fontId="29" fillId="0" borderId="59" xfId="4" applyFont="1" applyBorder="1" applyAlignment="1">
      <alignment horizontal="center" vertical="center" wrapText="1"/>
    </xf>
    <xf numFmtId="0" fontId="29" fillId="0" borderId="8" xfId="4" applyFont="1" applyBorder="1" applyAlignment="1">
      <alignment horizontal="center" vertical="center"/>
    </xf>
    <xf numFmtId="0" fontId="29" fillId="0" borderId="9" xfId="4" applyFont="1" applyBorder="1" applyAlignment="1">
      <alignment horizontal="center" vertical="center"/>
    </xf>
    <xf numFmtId="0" fontId="29" fillId="0" borderId="59" xfId="4" applyFont="1" applyBorder="1" applyAlignment="1">
      <alignment horizontal="center" vertical="center"/>
    </xf>
    <xf numFmtId="0" fontId="29" fillId="0" borderId="54" xfId="4" applyFont="1" applyBorder="1" applyAlignment="1">
      <alignment horizontal="center" vertical="center"/>
    </xf>
    <xf numFmtId="0" fontId="29" fillId="0" borderId="58" xfId="4" applyFont="1" applyBorder="1" applyAlignment="1">
      <alignment horizontal="center" vertical="center"/>
    </xf>
    <xf numFmtId="0" fontId="29" fillId="0" borderId="60" xfId="4" applyFont="1" applyBorder="1" applyAlignment="1">
      <alignment horizontal="center" vertical="center"/>
    </xf>
  </cellXfs>
  <cellStyles count="6">
    <cellStyle name="Comma" xfId="1" builtinId="3"/>
    <cellStyle name="Comma 2" xfId="5"/>
    <cellStyle name="Comma 3" xfId="3"/>
    <cellStyle name="Normal" xfId="0" builtinId="0"/>
    <cellStyle name="Normal 2" xfId="4"/>
    <cellStyle name="Normal 5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tabSelected="1" view="pageBreakPreview" zoomScale="85" zoomScaleNormal="85" zoomScaleSheetLayoutView="85" workbookViewId="0">
      <pane ySplit="13" topLeftCell="A14" activePane="bottomLeft" state="frozen"/>
      <selection pane="bottomLeft" activeCell="F238" sqref="F238"/>
    </sheetView>
  </sheetViews>
  <sheetFormatPr defaultRowHeight="12.75" x14ac:dyDescent="0.2"/>
  <cols>
    <col min="1" max="1" width="10.28515625" style="2" customWidth="1"/>
    <col min="2" max="2" width="6" style="2" bestFit="1" customWidth="1"/>
    <col min="3" max="3" width="60.85546875" style="267" bestFit="1" customWidth="1"/>
    <col min="4" max="4" width="11.42578125" style="51" bestFit="1" customWidth="1"/>
    <col min="5" max="5" width="11" style="2" customWidth="1"/>
    <col min="6" max="6" width="14.85546875" style="2" customWidth="1"/>
    <col min="7" max="7" width="18.7109375" style="2" customWidth="1"/>
    <col min="8" max="11" width="6.7109375" style="52" customWidth="1"/>
    <col min="12" max="13" width="6.7109375" style="51" customWidth="1"/>
    <col min="14" max="14" width="6.7109375" style="53" customWidth="1"/>
    <col min="15" max="19" width="6.7109375" style="51" customWidth="1"/>
    <col min="20" max="20" width="9.140625" style="72"/>
    <col min="21" max="16384" width="9.140625" style="2"/>
  </cols>
  <sheetData>
    <row r="1" spans="1:20" s="1" customFormat="1" ht="26.25" x14ac:dyDescent="0.25">
      <c r="A1" s="282" t="s">
        <v>0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71"/>
    </row>
    <row r="2" spans="1:20" ht="15.75" x14ac:dyDescent="0.2">
      <c r="A2" s="283" t="s">
        <v>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</row>
    <row r="3" spans="1:20" s="7" customFormat="1" ht="5.0999999999999996" customHeight="1" x14ac:dyDescent="0.25">
      <c r="A3" s="3"/>
      <c r="B3" s="3"/>
      <c r="C3" s="252"/>
      <c r="D3" s="4"/>
      <c r="E3" s="5"/>
      <c r="F3" s="6"/>
      <c r="G3" s="6"/>
      <c r="N3" s="8"/>
      <c r="T3" s="73"/>
    </row>
    <row r="4" spans="1:20" s="7" customFormat="1" ht="21" x14ac:dyDescent="0.25">
      <c r="A4" s="284" t="s">
        <v>52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73"/>
    </row>
    <row r="5" spans="1:20" s="7" customFormat="1" ht="5.0999999999999996" customHeight="1" x14ac:dyDescent="0.25">
      <c r="A5" s="9"/>
      <c r="B5" s="9"/>
      <c r="C5" s="253"/>
      <c r="D5" s="4"/>
      <c r="E5" s="5"/>
      <c r="F5" s="6"/>
      <c r="G5" s="6"/>
      <c r="N5" s="8"/>
      <c r="T5" s="73"/>
    </row>
    <row r="6" spans="1:20" s="7" customFormat="1" ht="15.75" x14ac:dyDescent="0.25">
      <c r="A6" s="10" t="s">
        <v>37</v>
      </c>
      <c r="B6" s="10"/>
      <c r="C6" s="280"/>
      <c r="D6" s="6"/>
      <c r="E6" s="5"/>
      <c r="F6" s="6"/>
      <c r="G6" s="6"/>
      <c r="N6" s="8"/>
      <c r="T6" s="73"/>
    </row>
    <row r="7" spans="1:20" s="7" customFormat="1" ht="15.75" x14ac:dyDescent="0.25">
      <c r="A7" s="10" t="s">
        <v>38</v>
      </c>
      <c r="B7" s="10"/>
      <c r="C7" s="281"/>
      <c r="D7" s="4"/>
      <c r="E7" s="5"/>
      <c r="F7" s="6"/>
      <c r="G7" s="6"/>
      <c r="N7" s="8"/>
      <c r="T7" s="73"/>
    </row>
    <row r="8" spans="1:20" s="7" customFormat="1" ht="15.75" x14ac:dyDescent="0.25">
      <c r="A8" s="11"/>
      <c r="B8" s="11"/>
      <c r="C8" s="253"/>
      <c r="D8" s="4"/>
      <c r="E8" s="5"/>
      <c r="F8" s="6"/>
      <c r="G8" s="6"/>
      <c r="N8" s="8"/>
      <c r="T8" s="73"/>
    </row>
    <row r="9" spans="1:20" s="7" customFormat="1" ht="5.0999999999999996" customHeight="1" x14ac:dyDescent="0.25">
      <c r="A9" s="12"/>
      <c r="B9" s="12"/>
      <c r="C9" s="253"/>
      <c r="D9" s="4"/>
      <c r="E9" s="5"/>
      <c r="F9" s="6"/>
      <c r="G9" s="6"/>
      <c r="N9" s="8"/>
      <c r="T9" s="73"/>
    </row>
    <row r="10" spans="1:20" s="7" customFormat="1" ht="11.25" customHeight="1" x14ac:dyDescent="0.25">
      <c r="A10" s="13" t="s">
        <v>48</v>
      </c>
      <c r="B10" s="13"/>
      <c r="C10" s="253"/>
      <c r="D10" s="4"/>
      <c r="E10" s="5"/>
      <c r="F10" s="6"/>
      <c r="G10" s="6"/>
      <c r="N10" s="8"/>
      <c r="T10" s="73"/>
    </row>
    <row r="11" spans="1:20" s="7" customFormat="1" ht="16.5" thickBot="1" x14ac:dyDescent="0.3">
      <c r="A11" s="14" t="s">
        <v>2</v>
      </c>
      <c r="B11" s="14"/>
      <c r="C11" s="253"/>
      <c r="D11" s="4"/>
      <c r="E11" s="5"/>
      <c r="F11" s="6"/>
      <c r="G11" s="6"/>
      <c r="N11" s="8"/>
      <c r="T11" s="73"/>
    </row>
    <row r="12" spans="1:20" s="7" customFormat="1" ht="15.75" x14ac:dyDescent="0.25">
      <c r="A12" s="278" t="s">
        <v>57</v>
      </c>
      <c r="B12" s="276" t="s">
        <v>3</v>
      </c>
      <c r="C12" s="269" t="s">
        <v>39</v>
      </c>
      <c r="D12" s="199" t="s">
        <v>4</v>
      </c>
      <c r="E12" s="200" t="s">
        <v>3</v>
      </c>
      <c r="F12" s="199" t="s">
        <v>5</v>
      </c>
      <c r="G12" s="199" t="s">
        <v>6</v>
      </c>
      <c r="H12" s="285" t="s">
        <v>45</v>
      </c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7"/>
      <c r="T12" s="73"/>
    </row>
    <row r="13" spans="1:20" s="7" customFormat="1" ht="26.25" customHeight="1" thickBot="1" x14ac:dyDescent="0.3">
      <c r="A13" s="279"/>
      <c r="B13" s="277"/>
      <c r="C13" s="275"/>
      <c r="D13" s="15" t="s">
        <v>7</v>
      </c>
      <c r="E13" s="16" t="s">
        <v>8</v>
      </c>
      <c r="F13" s="15" t="s">
        <v>9</v>
      </c>
      <c r="G13" s="15" t="s">
        <v>10</v>
      </c>
      <c r="H13" s="148" t="s">
        <v>11</v>
      </c>
      <c r="I13" s="148" t="s">
        <v>12</v>
      </c>
      <c r="J13" s="148" t="s">
        <v>53</v>
      </c>
      <c r="K13" s="148" t="s">
        <v>13</v>
      </c>
      <c r="L13" s="148" t="s">
        <v>14</v>
      </c>
      <c r="M13" s="148" t="s">
        <v>54</v>
      </c>
      <c r="N13" s="148" t="s">
        <v>55</v>
      </c>
      <c r="O13" s="148" t="s">
        <v>15</v>
      </c>
      <c r="P13" s="148" t="s">
        <v>16</v>
      </c>
      <c r="Q13" s="148" t="s">
        <v>17</v>
      </c>
      <c r="R13" s="148" t="s">
        <v>18</v>
      </c>
      <c r="S13" s="201" t="s">
        <v>19</v>
      </c>
      <c r="T13" s="73"/>
    </row>
    <row r="14" spans="1:20" ht="21.75" thickTop="1" x14ac:dyDescent="0.2">
      <c r="A14" s="203" t="s">
        <v>40</v>
      </c>
      <c r="B14" s="247"/>
      <c r="C14" s="254"/>
      <c r="D14" s="96"/>
      <c r="E14" s="97"/>
      <c r="F14" s="88"/>
      <c r="G14" s="17"/>
      <c r="H14" s="115"/>
      <c r="I14" s="116"/>
      <c r="J14" s="117"/>
      <c r="K14" s="115"/>
      <c r="L14" s="149"/>
      <c r="M14" s="150"/>
      <c r="N14" s="173"/>
      <c r="O14" s="149"/>
      <c r="P14" s="150"/>
      <c r="Q14" s="173"/>
      <c r="R14" s="149"/>
      <c r="S14" s="150"/>
    </row>
    <row r="15" spans="1:20" s="19" customFormat="1" ht="15.75" x14ac:dyDescent="0.25">
      <c r="A15" s="202" t="s">
        <v>506</v>
      </c>
      <c r="B15" s="202"/>
      <c r="C15" s="255"/>
      <c r="D15" s="98"/>
      <c r="E15" s="98"/>
      <c r="F15" s="89"/>
      <c r="G15" s="18"/>
      <c r="H15" s="118"/>
      <c r="I15" s="119"/>
      <c r="J15" s="120"/>
      <c r="K15" s="118"/>
      <c r="L15" s="151"/>
      <c r="M15" s="152"/>
      <c r="N15" s="174"/>
      <c r="O15" s="151"/>
      <c r="P15" s="152"/>
      <c r="Q15" s="174"/>
      <c r="R15" s="151"/>
      <c r="S15" s="152"/>
      <c r="T15" s="74"/>
    </row>
    <row r="16" spans="1:20" x14ac:dyDescent="0.2">
      <c r="A16" s="79"/>
      <c r="B16" s="84" t="str">
        <f>IFERROR(VLOOKUP(A16,CATALOGUE!$A$8:$F$188,5,FALSE),"")</f>
        <v/>
      </c>
      <c r="C16" s="268" t="str">
        <f>IFERROR(VLOOKUP(A16,CATALOGUE!$A$8:$F$188,4,FALSE),"")</f>
        <v/>
      </c>
      <c r="D16" s="99"/>
      <c r="E16" s="100" t="str">
        <f>IFERROR(VLOOKUP(A16,CATALOGUE!$A$8:$F$188,6,FALSE),"")</f>
        <v/>
      </c>
      <c r="F16" s="88" t="str">
        <f>IFERROR(D16*E16,"")</f>
        <v/>
      </c>
      <c r="G16" s="17"/>
      <c r="H16" s="121"/>
      <c r="I16" s="122"/>
      <c r="J16" s="123"/>
      <c r="K16" s="121"/>
      <c r="L16" s="153"/>
      <c r="M16" s="154"/>
      <c r="N16" s="175"/>
      <c r="O16" s="153"/>
      <c r="P16" s="154"/>
      <c r="Q16" s="175"/>
      <c r="R16" s="153"/>
      <c r="S16" s="154"/>
      <c r="T16" s="75" t="str">
        <f>IF(D16&lt;&gt;SUM(H16:S16),"Please Correct Milestone","")</f>
        <v/>
      </c>
    </row>
    <row r="17" spans="1:20" ht="15.75" customHeight="1" x14ac:dyDescent="0.2">
      <c r="A17" s="79"/>
      <c r="B17" s="84" t="str">
        <f>IFERROR(VLOOKUP(A17,CATALOGUE!$A$8:$F$188,5,FALSE),"")</f>
        <v/>
      </c>
      <c r="C17" s="268" t="str">
        <f>IFERROR(VLOOKUP(A17,CATALOGUE!$A$8:$F$188,4,FALSE),"")</f>
        <v/>
      </c>
      <c r="D17" s="99"/>
      <c r="E17" s="100" t="str">
        <f>IFERROR(VLOOKUP(A17,CATALOGUE!$A$8:$F$188,6,FALSE),"")</f>
        <v/>
      </c>
      <c r="F17" s="88" t="str">
        <f t="shared" ref="F17:F80" si="0">IFERROR(D17*E17,"")</f>
        <v/>
      </c>
      <c r="G17" s="17"/>
      <c r="H17" s="121"/>
      <c r="I17" s="122"/>
      <c r="J17" s="123"/>
      <c r="K17" s="121"/>
      <c r="L17" s="153"/>
      <c r="M17" s="154"/>
      <c r="N17" s="175"/>
      <c r="O17" s="153"/>
      <c r="P17" s="154"/>
      <c r="Q17" s="175"/>
      <c r="R17" s="153"/>
      <c r="S17" s="154"/>
      <c r="T17" s="75" t="str">
        <f t="shared" ref="T17:T80" si="1">IF(D17&lt;&gt;SUM(H17:S17),"Please Correct Milestone","")</f>
        <v/>
      </c>
    </row>
    <row r="18" spans="1:20" x14ac:dyDescent="0.2">
      <c r="A18" s="79"/>
      <c r="B18" s="84" t="str">
        <f>IFERROR(VLOOKUP(A18,CATALOGUE!$A$8:$F$188,5,FALSE),"")</f>
        <v/>
      </c>
      <c r="C18" s="268" t="str">
        <f>IFERROR(VLOOKUP(A18,CATALOGUE!$A$8:$F$188,4,FALSE),"")</f>
        <v/>
      </c>
      <c r="D18" s="99"/>
      <c r="E18" s="100" t="str">
        <f>IFERROR(VLOOKUP(A18,CATALOGUE!$A$8:$F$188,6,FALSE),"")</f>
        <v/>
      </c>
      <c r="F18" s="88" t="str">
        <f t="shared" si="0"/>
        <v/>
      </c>
      <c r="G18" s="17"/>
      <c r="H18" s="121"/>
      <c r="I18" s="122"/>
      <c r="J18" s="123"/>
      <c r="K18" s="121"/>
      <c r="L18" s="153"/>
      <c r="M18" s="154"/>
      <c r="N18" s="175"/>
      <c r="O18" s="153"/>
      <c r="P18" s="154"/>
      <c r="Q18" s="175"/>
      <c r="R18" s="153"/>
      <c r="S18" s="154"/>
      <c r="T18" s="75" t="str">
        <f t="shared" si="1"/>
        <v/>
      </c>
    </row>
    <row r="19" spans="1:20" x14ac:dyDescent="0.2">
      <c r="A19" s="79"/>
      <c r="B19" s="84" t="str">
        <f>IFERROR(VLOOKUP(A19,CATALOGUE!$A$8:$F$188,5,FALSE),"")</f>
        <v/>
      </c>
      <c r="C19" s="268" t="str">
        <f>IFERROR(VLOOKUP(A19,CATALOGUE!$A$8:$F$188,4,FALSE),"")</f>
        <v/>
      </c>
      <c r="D19" s="99"/>
      <c r="E19" s="100" t="str">
        <f>IFERROR(VLOOKUP(A19,CATALOGUE!$A$8:$F$188,6,FALSE),"")</f>
        <v/>
      </c>
      <c r="F19" s="88" t="str">
        <f t="shared" si="0"/>
        <v/>
      </c>
      <c r="G19" s="17"/>
      <c r="H19" s="121"/>
      <c r="I19" s="122"/>
      <c r="J19" s="123"/>
      <c r="K19" s="121"/>
      <c r="L19" s="153"/>
      <c r="M19" s="154"/>
      <c r="N19" s="175"/>
      <c r="O19" s="153"/>
      <c r="P19" s="154"/>
      <c r="Q19" s="175"/>
      <c r="R19" s="153"/>
      <c r="S19" s="154"/>
      <c r="T19" s="75" t="str">
        <f t="shared" si="1"/>
        <v/>
      </c>
    </row>
    <row r="20" spans="1:20" x14ac:dyDescent="0.2">
      <c r="A20" s="79"/>
      <c r="B20" s="84" t="str">
        <f>IFERROR(VLOOKUP(A20,CATALOGUE!$A$8:$F$188,5,FALSE),"")</f>
        <v/>
      </c>
      <c r="C20" s="268" t="str">
        <f>IFERROR(VLOOKUP(A20,CATALOGUE!$A$8:$F$188,4,FALSE),"")</f>
        <v/>
      </c>
      <c r="D20" s="99"/>
      <c r="E20" s="100" t="str">
        <f>IFERROR(VLOOKUP(A20,CATALOGUE!$A$8:$F$188,6,FALSE),"")</f>
        <v/>
      </c>
      <c r="F20" s="88" t="str">
        <f t="shared" si="0"/>
        <v/>
      </c>
      <c r="G20" s="17"/>
      <c r="H20" s="121"/>
      <c r="I20" s="122"/>
      <c r="J20" s="123"/>
      <c r="K20" s="121"/>
      <c r="L20" s="153"/>
      <c r="M20" s="154"/>
      <c r="N20" s="175"/>
      <c r="O20" s="153"/>
      <c r="P20" s="154"/>
      <c r="Q20" s="175"/>
      <c r="R20" s="153"/>
      <c r="S20" s="154"/>
      <c r="T20" s="75" t="str">
        <f t="shared" si="1"/>
        <v/>
      </c>
    </row>
    <row r="21" spans="1:20" x14ac:dyDescent="0.2">
      <c r="A21" s="79"/>
      <c r="B21" s="84" t="str">
        <f>IFERROR(VLOOKUP(A21,CATALOGUE!$A$8:$F$188,5,FALSE),"")</f>
        <v/>
      </c>
      <c r="C21" s="268" t="str">
        <f>IFERROR(VLOOKUP(A21,CATALOGUE!$A$8:$F$188,4,FALSE),"")</f>
        <v/>
      </c>
      <c r="D21" s="99"/>
      <c r="E21" s="100" t="str">
        <f>IFERROR(VLOOKUP(A21,CATALOGUE!$A$8:$F$188,6,FALSE),"")</f>
        <v/>
      </c>
      <c r="F21" s="88" t="str">
        <f t="shared" si="0"/>
        <v/>
      </c>
      <c r="G21" s="17"/>
      <c r="H21" s="121"/>
      <c r="I21" s="122"/>
      <c r="J21" s="123"/>
      <c r="K21" s="121"/>
      <c r="L21" s="153"/>
      <c r="M21" s="154"/>
      <c r="N21" s="175"/>
      <c r="O21" s="153"/>
      <c r="P21" s="154"/>
      <c r="Q21" s="175"/>
      <c r="R21" s="153"/>
      <c r="S21" s="154"/>
      <c r="T21" s="75" t="str">
        <f t="shared" si="1"/>
        <v/>
      </c>
    </row>
    <row r="22" spans="1:20" x14ac:dyDescent="0.2">
      <c r="A22" s="79"/>
      <c r="B22" s="84" t="str">
        <f>IFERROR(VLOOKUP(A22,CATALOGUE!$A$8:$F$188,5,FALSE),"")</f>
        <v/>
      </c>
      <c r="C22" s="268" t="str">
        <f>IFERROR(VLOOKUP(A22,CATALOGUE!$A$8:$F$188,4,FALSE),"")</f>
        <v/>
      </c>
      <c r="D22" s="99"/>
      <c r="E22" s="100" t="str">
        <f>IFERROR(VLOOKUP(A22,CATALOGUE!$A$8:$F$188,6,FALSE),"")</f>
        <v/>
      </c>
      <c r="F22" s="88" t="str">
        <f t="shared" si="0"/>
        <v/>
      </c>
      <c r="G22" s="17"/>
      <c r="H22" s="121"/>
      <c r="I22" s="122"/>
      <c r="J22" s="123"/>
      <c r="K22" s="121"/>
      <c r="L22" s="153"/>
      <c r="M22" s="154"/>
      <c r="N22" s="175"/>
      <c r="O22" s="153"/>
      <c r="P22" s="154"/>
      <c r="Q22" s="175"/>
      <c r="R22" s="153"/>
      <c r="S22" s="154"/>
      <c r="T22" s="75" t="str">
        <f t="shared" si="1"/>
        <v/>
      </c>
    </row>
    <row r="23" spans="1:20" x14ac:dyDescent="0.2">
      <c r="A23" s="79"/>
      <c r="B23" s="84" t="str">
        <f>IFERROR(VLOOKUP(A23,CATALOGUE!$A$8:$F$188,5,FALSE),"")</f>
        <v/>
      </c>
      <c r="C23" s="268" t="str">
        <f>IFERROR(VLOOKUP(A23,CATALOGUE!$A$8:$F$188,4,FALSE),"")</f>
        <v/>
      </c>
      <c r="D23" s="99"/>
      <c r="E23" s="100" t="str">
        <f>IFERROR(VLOOKUP(A23,CATALOGUE!$A$8:$F$188,6,FALSE),"")</f>
        <v/>
      </c>
      <c r="F23" s="88" t="str">
        <f t="shared" si="0"/>
        <v/>
      </c>
      <c r="G23" s="17"/>
      <c r="H23" s="121"/>
      <c r="I23" s="122"/>
      <c r="J23" s="123"/>
      <c r="K23" s="121"/>
      <c r="L23" s="153"/>
      <c r="M23" s="154"/>
      <c r="N23" s="175"/>
      <c r="O23" s="153"/>
      <c r="P23" s="154"/>
      <c r="Q23" s="175"/>
      <c r="R23" s="153"/>
      <c r="S23" s="154"/>
      <c r="T23" s="75" t="str">
        <f t="shared" si="1"/>
        <v/>
      </c>
    </row>
    <row r="24" spans="1:20" x14ac:dyDescent="0.2">
      <c r="A24" s="79"/>
      <c r="B24" s="84" t="str">
        <f>IFERROR(VLOOKUP(A24,CATALOGUE!$A$8:$F$188,5,FALSE),"")</f>
        <v/>
      </c>
      <c r="C24" s="268" t="str">
        <f>IFERROR(VLOOKUP(A24,CATALOGUE!$A$8:$F$188,4,FALSE),"")</f>
        <v/>
      </c>
      <c r="D24" s="99"/>
      <c r="E24" s="100" t="str">
        <f>IFERROR(VLOOKUP(A24,CATALOGUE!$A$8:$F$188,6,FALSE),"")</f>
        <v/>
      </c>
      <c r="F24" s="88" t="str">
        <f t="shared" si="0"/>
        <v/>
      </c>
      <c r="G24" s="17"/>
      <c r="H24" s="121"/>
      <c r="I24" s="122"/>
      <c r="J24" s="123"/>
      <c r="K24" s="121"/>
      <c r="L24" s="153"/>
      <c r="M24" s="154"/>
      <c r="N24" s="175"/>
      <c r="O24" s="153"/>
      <c r="P24" s="154"/>
      <c r="Q24" s="175"/>
      <c r="R24" s="153"/>
      <c r="S24" s="154"/>
      <c r="T24" s="75" t="str">
        <f t="shared" si="1"/>
        <v/>
      </c>
    </row>
    <row r="25" spans="1:20" x14ac:dyDescent="0.2">
      <c r="A25" s="79"/>
      <c r="B25" s="84" t="str">
        <f>IFERROR(VLOOKUP(A25,CATALOGUE!$A$8:$F$188,5,FALSE),"")</f>
        <v/>
      </c>
      <c r="C25" s="268" t="str">
        <f>IFERROR(VLOOKUP(A25,CATALOGUE!$A$8:$F$188,4,FALSE),"")</f>
        <v/>
      </c>
      <c r="D25" s="99"/>
      <c r="E25" s="100" t="str">
        <f>IFERROR(VLOOKUP(A25,CATALOGUE!$A$8:$F$188,6,FALSE),"")</f>
        <v/>
      </c>
      <c r="F25" s="88" t="str">
        <f t="shared" si="0"/>
        <v/>
      </c>
      <c r="G25" s="17"/>
      <c r="H25" s="121"/>
      <c r="I25" s="122"/>
      <c r="J25" s="123"/>
      <c r="K25" s="121"/>
      <c r="L25" s="153"/>
      <c r="M25" s="154"/>
      <c r="N25" s="175"/>
      <c r="O25" s="153"/>
      <c r="P25" s="154"/>
      <c r="Q25" s="175"/>
      <c r="R25" s="153"/>
      <c r="S25" s="154"/>
      <c r="T25" s="75" t="str">
        <f t="shared" si="1"/>
        <v/>
      </c>
    </row>
    <row r="26" spans="1:20" x14ac:dyDescent="0.2">
      <c r="A26" s="79"/>
      <c r="B26" s="84" t="str">
        <f>IFERROR(VLOOKUP(A26,CATALOGUE!$A$8:$F$188,5,FALSE),"")</f>
        <v/>
      </c>
      <c r="C26" s="268" t="str">
        <f>IFERROR(VLOOKUP(A26,CATALOGUE!$A$8:$F$188,4,FALSE),"")</f>
        <v/>
      </c>
      <c r="D26" s="99"/>
      <c r="E26" s="100" t="str">
        <f>IFERROR(VLOOKUP(A26,CATALOGUE!$A$8:$F$188,6,FALSE),"")</f>
        <v/>
      </c>
      <c r="F26" s="88" t="str">
        <f t="shared" si="0"/>
        <v/>
      </c>
      <c r="G26" s="17"/>
      <c r="H26" s="121"/>
      <c r="I26" s="122"/>
      <c r="J26" s="123"/>
      <c r="K26" s="121"/>
      <c r="L26" s="153"/>
      <c r="M26" s="154"/>
      <c r="N26" s="175"/>
      <c r="O26" s="153"/>
      <c r="P26" s="154"/>
      <c r="Q26" s="175"/>
      <c r="R26" s="153"/>
      <c r="S26" s="154"/>
      <c r="T26" s="75" t="str">
        <f t="shared" si="1"/>
        <v/>
      </c>
    </row>
    <row r="27" spans="1:20" x14ac:dyDescent="0.2">
      <c r="A27" s="79"/>
      <c r="B27" s="84" t="str">
        <f>IFERROR(VLOOKUP(A27,CATALOGUE!$A$8:$F$188,5,FALSE),"")</f>
        <v/>
      </c>
      <c r="C27" s="268" t="str">
        <f>IFERROR(VLOOKUP(A27,CATALOGUE!$A$8:$F$188,4,FALSE),"")</f>
        <v/>
      </c>
      <c r="D27" s="99"/>
      <c r="E27" s="100" t="str">
        <f>IFERROR(VLOOKUP(A27,CATALOGUE!$A$8:$F$188,6,FALSE),"")</f>
        <v/>
      </c>
      <c r="F27" s="88" t="str">
        <f t="shared" si="0"/>
        <v/>
      </c>
      <c r="G27" s="17"/>
      <c r="H27" s="121"/>
      <c r="I27" s="122"/>
      <c r="J27" s="123"/>
      <c r="K27" s="121"/>
      <c r="L27" s="153"/>
      <c r="M27" s="154"/>
      <c r="N27" s="175"/>
      <c r="O27" s="153"/>
      <c r="P27" s="154"/>
      <c r="Q27" s="175"/>
      <c r="R27" s="153"/>
      <c r="S27" s="154"/>
      <c r="T27" s="75" t="str">
        <f t="shared" si="1"/>
        <v/>
      </c>
    </row>
    <row r="28" spans="1:20" x14ac:dyDescent="0.2">
      <c r="A28" s="79"/>
      <c r="B28" s="84" t="str">
        <f>IFERROR(VLOOKUP(A28,CATALOGUE!$A$8:$F$188,5,FALSE),"")</f>
        <v/>
      </c>
      <c r="C28" s="268" t="str">
        <f>IFERROR(VLOOKUP(A28,CATALOGUE!$A$8:$F$188,4,FALSE),"")</f>
        <v/>
      </c>
      <c r="D28" s="99"/>
      <c r="E28" s="100" t="str">
        <f>IFERROR(VLOOKUP(A28,CATALOGUE!$A$8:$F$188,6,FALSE),"")</f>
        <v/>
      </c>
      <c r="F28" s="88" t="str">
        <f t="shared" si="0"/>
        <v/>
      </c>
      <c r="G28" s="17"/>
      <c r="H28" s="121"/>
      <c r="I28" s="122"/>
      <c r="J28" s="123"/>
      <c r="K28" s="121"/>
      <c r="L28" s="153"/>
      <c r="M28" s="154"/>
      <c r="N28" s="175"/>
      <c r="O28" s="153"/>
      <c r="P28" s="154"/>
      <c r="Q28" s="175"/>
      <c r="R28" s="153"/>
      <c r="S28" s="154"/>
      <c r="T28" s="75" t="str">
        <f t="shared" si="1"/>
        <v/>
      </c>
    </row>
    <row r="29" spans="1:20" x14ac:dyDescent="0.2">
      <c r="A29" s="79"/>
      <c r="B29" s="84" t="str">
        <f>IFERROR(VLOOKUP(A29,CATALOGUE!$A$8:$F$188,5,FALSE),"")</f>
        <v/>
      </c>
      <c r="C29" s="268" t="str">
        <f>IFERROR(VLOOKUP(A29,CATALOGUE!$A$8:$F$188,4,FALSE),"")</f>
        <v/>
      </c>
      <c r="D29" s="99"/>
      <c r="E29" s="100" t="str">
        <f>IFERROR(VLOOKUP(A29,CATALOGUE!$A$8:$F$188,6,FALSE),"")</f>
        <v/>
      </c>
      <c r="F29" s="88" t="str">
        <f t="shared" si="0"/>
        <v/>
      </c>
      <c r="G29" s="17"/>
      <c r="H29" s="121"/>
      <c r="I29" s="122"/>
      <c r="J29" s="123"/>
      <c r="K29" s="121"/>
      <c r="L29" s="153"/>
      <c r="M29" s="154"/>
      <c r="N29" s="175"/>
      <c r="O29" s="153"/>
      <c r="P29" s="154"/>
      <c r="Q29" s="175"/>
      <c r="R29" s="153"/>
      <c r="S29" s="154"/>
      <c r="T29" s="75" t="str">
        <f t="shared" si="1"/>
        <v/>
      </c>
    </row>
    <row r="30" spans="1:20" x14ac:dyDescent="0.2">
      <c r="A30" s="79"/>
      <c r="B30" s="84" t="str">
        <f>IFERROR(VLOOKUP(A30,CATALOGUE!$A$8:$F$188,5,FALSE),"")</f>
        <v/>
      </c>
      <c r="C30" s="268" t="str">
        <f>IFERROR(VLOOKUP(A30,CATALOGUE!$A$8:$F$188,4,FALSE),"")</f>
        <v/>
      </c>
      <c r="D30" s="99"/>
      <c r="E30" s="100" t="str">
        <f>IFERROR(VLOOKUP(A30,CATALOGUE!$A$8:$F$188,6,FALSE),"")</f>
        <v/>
      </c>
      <c r="F30" s="88" t="str">
        <f t="shared" si="0"/>
        <v/>
      </c>
      <c r="G30" s="17"/>
      <c r="H30" s="121"/>
      <c r="I30" s="122"/>
      <c r="J30" s="123"/>
      <c r="K30" s="121"/>
      <c r="L30" s="153"/>
      <c r="M30" s="154"/>
      <c r="N30" s="175"/>
      <c r="O30" s="153"/>
      <c r="P30" s="154"/>
      <c r="Q30" s="175"/>
      <c r="R30" s="153"/>
      <c r="S30" s="154"/>
      <c r="T30" s="75" t="str">
        <f t="shared" si="1"/>
        <v/>
      </c>
    </row>
    <row r="31" spans="1:20" x14ac:dyDescent="0.2">
      <c r="A31" s="79"/>
      <c r="B31" s="84" t="str">
        <f>IFERROR(VLOOKUP(A31,CATALOGUE!$A$8:$F$188,5,FALSE),"")</f>
        <v/>
      </c>
      <c r="C31" s="268" t="str">
        <f>IFERROR(VLOOKUP(A31,CATALOGUE!$A$8:$F$188,4,FALSE),"")</f>
        <v/>
      </c>
      <c r="D31" s="99"/>
      <c r="E31" s="100" t="str">
        <f>IFERROR(VLOOKUP(A31,CATALOGUE!$A$8:$F$188,6,FALSE),"")</f>
        <v/>
      </c>
      <c r="F31" s="88" t="str">
        <f t="shared" si="0"/>
        <v/>
      </c>
      <c r="G31" s="17"/>
      <c r="H31" s="121"/>
      <c r="I31" s="122"/>
      <c r="J31" s="123"/>
      <c r="K31" s="121"/>
      <c r="L31" s="153"/>
      <c r="M31" s="154"/>
      <c r="N31" s="175"/>
      <c r="O31" s="153"/>
      <c r="P31" s="154"/>
      <c r="Q31" s="175"/>
      <c r="R31" s="153"/>
      <c r="S31" s="154"/>
      <c r="T31" s="75" t="str">
        <f t="shared" si="1"/>
        <v/>
      </c>
    </row>
    <row r="32" spans="1:20" x14ac:dyDescent="0.2">
      <c r="A32" s="79"/>
      <c r="B32" s="84" t="str">
        <f>IFERROR(VLOOKUP(A32,CATALOGUE!$A$8:$F$188,5,FALSE),"")</f>
        <v/>
      </c>
      <c r="C32" s="268" t="str">
        <f>IFERROR(VLOOKUP(A32,CATALOGUE!$A$8:$F$188,4,FALSE),"")</f>
        <v/>
      </c>
      <c r="D32" s="99"/>
      <c r="E32" s="100" t="str">
        <f>IFERROR(VLOOKUP(A32,CATALOGUE!$A$8:$F$188,6,FALSE),"")</f>
        <v/>
      </c>
      <c r="F32" s="88" t="str">
        <f t="shared" si="0"/>
        <v/>
      </c>
      <c r="G32" s="17"/>
      <c r="H32" s="121"/>
      <c r="I32" s="122"/>
      <c r="J32" s="123"/>
      <c r="K32" s="121"/>
      <c r="L32" s="153"/>
      <c r="M32" s="154"/>
      <c r="N32" s="175"/>
      <c r="O32" s="153"/>
      <c r="P32" s="154"/>
      <c r="Q32" s="175"/>
      <c r="R32" s="153"/>
      <c r="S32" s="154"/>
      <c r="T32" s="75" t="str">
        <f t="shared" si="1"/>
        <v/>
      </c>
    </row>
    <row r="33" spans="1:20" x14ac:dyDescent="0.2">
      <c r="A33" s="79"/>
      <c r="B33" s="84" t="str">
        <f>IFERROR(VLOOKUP(A33,CATALOGUE!$A$8:$F$188,5,FALSE),"")</f>
        <v/>
      </c>
      <c r="C33" s="268" t="str">
        <f>IFERROR(VLOOKUP(A33,CATALOGUE!$A$8:$F$188,4,FALSE),"")</f>
        <v/>
      </c>
      <c r="D33" s="99"/>
      <c r="E33" s="100" t="str">
        <f>IFERROR(VLOOKUP(A33,CATALOGUE!$A$8:$F$188,6,FALSE),"")</f>
        <v/>
      </c>
      <c r="F33" s="88" t="str">
        <f t="shared" si="0"/>
        <v/>
      </c>
      <c r="G33" s="17"/>
      <c r="H33" s="121"/>
      <c r="I33" s="122"/>
      <c r="J33" s="123"/>
      <c r="K33" s="121"/>
      <c r="L33" s="153"/>
      <c r="M33" s="154"/>
      <c r="N33" s="175"/>
      <c r="O33" s="153"/>
      <c r="P33" s="154"/>
      <c r="Q33" s="175"/>
      <c r="R33" s="153"/>
      <c r="S33" s="154"/>
      <c r="T33" s="75" t="str">
        <f t="shared" si="1"/>
        <v/>
      </c>
    </row>
    <row r="34" spans="1:20" x14ac:dyDescent="0.2">
      <c r="A34" s="79"/>
      <c r="B34" s="84" t="str">
        <f>IFERROR(VLOOKUP(A34,CATALOGUE!$A$8:$F$188,5,FALSE),"")</f>
        <v/>
      </c>
      <c r="C34" s="268" t="str">
        <f>IFERROR(VLOOKUP(A34,CATALOGUE!$A$8:$F$188,4,FALSE),"")</f>
        <v/>
      </c>
      <c r="D34" s="99"/>
      <c r="E34" s="100" t="str">
        <f>IFERROR(VLOOKUP(A34,CATALOGUE!$A$8:$F$188,6,FALSE),"")</f>
        <v/>
      </c>
      <c r="F34" s="88" t="str">
        <f t="shared" si="0"/>
        <v/>
      </c>
      <c r="G34" s="17"/>
      <c r="H34" s="121"/>
      <c r="I34" s="122"/>
      <c r="J34" s="123"/>
      <c r="K34" s="121"/>
      <c r="L34" s="153"/>
      <c r="M34" s="154"/>
      <c r="N34" s="175"/>
      <c r="O34" s="153"/>
      <c r="P34" s="154"/>
      <c r="Q34" s="175"/>
      <c r="R34" s="153"/>
      <c r="S34" s="154"/>
      <c r="T34" s="75" t="str">
        <f t="shared" si="1"/>
        <v/>
      </c>
    </row>
    <row r="35" spans="1:20" x14ac:dyDescent="0.2">
      <c r="A35" s="79"/>
      <c r="B35" s="84" t="str">
        <f>IFERROR(VLOOKUP(A35,CATALOGUE!$A$8:$F$188,5,FALSE),"")</f>
        <v/>
      </c>
      <c r="C35" s="268" t="str">
        <f>IFERROR(VLOOKUP(A35,CATALOGUE!$A$8:$F$188,4,FALSE),"")</f>
        <v/>
      </c>
      <c r="D35" s="99"/>
      <c r="E35" s="100" t="str">
        <f>IFERROR(VLOOKUP(A35,CATALOGUE!$A$8:$F$188,6,FALSE),"")</f>
        <v/>
      </c>
      <c r="F35" s="88" t="str">
        <f t="shared" si="0"/>
        <v/>
      </c>
      <c r="G35" s="17"/>
      <c r="H35" s="121"/>
      <c r="I35" s="122"/>
      <c r="J35" s="123"/>
      <c r="K35" s="121"/>
      <c r="L35" s="153"/>
      <c r="M35" s="154"/>
      <c r="N35" s="175"/>
      <c r="O35" s="153"/>
      <c r="P35" s="154"/>
      <c r="Q35" s="175"/>
      <c r="R35" s="153"/>
      <c r="S35" s="154"/>
      <c r="T35" s="75" t="str">
        <f t="shared" si="1"/>
        <v/>
      </c>
    </row>
    <row r="36" spans="1:20" x14ac:dyDescent="0.2">
      <c r="A36" s="79"/>
      <c r="B36" s="84" t="str">
        <f>IFERROR(VLOOKUP(A36,CATALOGUE!$A$8:$F$188,5,FALSE),"")</f>
        <v/>
      </c>
      <c r="C36" s="268" t="str">
        <f>IFERROR(VLOOKUP(A36,CATALOGUE!$A$8:$F$188,4,FALSE),"")</f>
        <v/>
      </c>
      <c r="D36" s="99"/>
      <c r="E36" s="100" t="str">
        <f>IFERROR(VLOOKUP(A36,CATALOGUE!$A$8:$F$188,6,FALSE),"")</f>
        <v/>
      </c>
      <c r="F36" s="88" t="str">
        <f t="shared" si="0"/>
        <v/>
      </c>
      <c r="G36" s="17"/>
      <c r="H36" s="121"/>
      <c r="I36" s="122"/>
      <c r="J36" s="123"/>
      <c r="K36" s="121"/>
      <c r="L36" s="153"/>
      <c r="M36" s="154"/>
      <c r="N36" s="175"/>
      <c r="O36" s="153"/>
      <c r="P36" s="154"/>
      <c r="Q36" s="175"/>
      <c r="R36" s="153"/>
      <c r="S36" s="154"/>
      <c r="T36" s="75" t="str">
        <f t="shared" si="1"/>
        <v/>
      </c>
    </row>
    <row r="37" spans="1:20" x14ac:dyDescent="0.2">
      <c r="A37" s="79"/>
      <c r="B37" s="84" t="str">
        <f>IFERROR(VLOOKUP(A37,CATALOGUE!$A$8:$F$188,5,FALSE),"")</f>
        <v/>
      </c>
      <c r="C37" s="268" t="str">
        <f>IFERROR(VLOOKUP(A37,CATALOGUE!$A$8:$F$188,4,FALSE),"")</f>
        <v/>
      </c>
      <c r="D37" s="99"/>
      <c r="E37" s="100" t="str">
        <f>IFERROR(VLOOKUP(A37,CATALOGUE!$A$8:$F$188,6,FALSE),"")</f>
        <v/>
      </c>
      <c r="F37" s="88" t="str">
        <f t="shared" si="0"/>
        <v/>
      </c>
      <c r="G37" s="17"/>
      <c r="H37" s="121"/>
      <c r="I37" s="122"/>
      <c r="J37" s="123"/>
      <c r="K37" s="121"/>
      <c r="L37" s="153"/>
      <c r="M37" s="154"/>
      <c r="N37" s="175"/>
      <c r="O37" s="153"/>
      <c r="P37" s="154"/>
      <c r="Q37" s="175"/>
      <c r="R37" s="153"/>
      <c r="S37" s="154"/>
      <c r="T37" s="75" t="str">
        <f t="shared" si="1"/>
        <v/>
      </c>
    </row>
    <row r="38" spans="1:20" x14ac:dyDescent="0.2">
      <c r="A38" s="79"/>
      <c r="B38" s="84" t="str">
        <f>IFERROR(VLOOKUP(A38,CATALOGUE!$A$8:$F$188,5,FALSE),"")</f>
        <v/>
      </c>
      <c r="C38" s="268" t="str">
        <f>IFERROR(VLOOKUP(A38,CATALOGUE!$A$8:$F$188,4,FALSE),"")</f>
        <v/>
      </c>
      <c r="D38" s="99"/>
      <c r="E38" s="100" t="str">
        <f>IFERROR(VLOOKUP(A38,CATALOGUE!$A$8:$F$188,6,FALSE),"")</f>
        <v/>
      </c>
      <c r="F38" s="88" t="str">
        <f t="shared" si="0"/>
        <v/>
      </c>
      <c r="G38" s="17"/>
      <c r="H38" s="121"/>
      <c r="I38" s="122"/>
      <c r="J38" s="123"/>
      <c r="K38" s="121"/>
      <c r="L38" s="153"/>
      <c r="M38" s="154"/>
      <c r="N38" s="175"/>
      <c r="O38" s="153"/>
      <c r="P38" s="154"/>
      <c r="Q38" s="175"/>
      <c r="R38" s="153"/>
      <c r="S38" s="154"/>
      <c r="T38" s="75" t="str">
        <f t="shared" si="1"/>
        <v/>
      </c>
    </row>
    <row r="39" spans="1:20" x14ac:dyDescent="0.2">
      <c r="A39" s="79"/>
      <c r="B39" s="84" t="str">
        <f>IFERROR(VLOOKUP(A39,CATALOGUE!$A$8:$F$188,5,FALSE),"")</f>
        <v/>
      </c>
      <c r="C39" s="268" t="str">
        <f>IFERROR(VLOOKUP(A39,CATALOGUE!$A$8:$F$188,4,FALSE),"")</f>
        <v/>
      </c>
      <c r="D39" s="99"/>
      <c r="E39" s="100" t="str">
        <f>IFERROR(VLOOKUP(A39,CATALOGUE!$A$8:$F$188,6,FALSE),"")</f>
        <v/>
      </c>
      <c r="F39" s="88" t="str">
        <f t="shared" si="0"/>
        <v/>
      </c>
      <c r="G39" s="17"/>
      <c r="H39" s="121"/>
      <c r="I39" s="122"/>
      <c r="J39" s="123"/>
      <c r="K39" s="121"/>
      <c r="L39" s="153"/>
      <c r="M39" s="154"/>
      <c r="N39" s="175"/>
      <c r="O39" s="153"/>
      <c r="P39" s="154"/>
      <c r="Q39" s="175"/>
      <c r="R39" s="153"/>
      <c r="S39" s="154"/>
      <c r="T39" s="75" t="str">
        <f t="shared" si="1"/>
        <v/>
      </c>
    </row>
    <row r="40" spans="1:20" x14ac:dyDescent="0.2">
      <c r="A40" s="79"/>
      <c r="B40" s="84" t="str">
        <f>IFERROR(VLOOKUP(A40,CATALOGUE!$A$8:$F$188,5,FALSE),"")</f>
        <v/>
      </c>
      <c r="C40" s="268" t="str">
        <f>IFERROR(VLOOKUP(A40,CATALOGUE!$A$8:$F$188,4,FALSE),"")</f>
        <v/>
      </c>
      <c r="D40" s="99"/>
      <c r="E40" s="100" t="str">
        <f>IFERROR(VLOOKUP(A40,CATALOGUE!$A$8:$F$188,6,FALSE),"")</f>
        <v/>
      </c>
      <c r="F40" s="88" t="str">
        <f t="shared" si="0"/>
        <v/>
      </c>
      <c r="G40" s="17"/>
      <c r="H40" s="121"/>
      <c r="I40" s="122"/>
      <c r="J40" s="123"/>
      <c r="K40" s="121"/>
      <c r="L40" s="153"/>
      <c r="M40" s="154"/>
      <c r="N40" s="175"/>
      <c r="O40" s="153"/>
      <c r="P40" s="154"/>
      <c r="Q40" s="175"/>
      <c r="R40" s="153"/>
      <c r="S40" s="154"/>
      <c r="T40" s="75" t="str">
        <f t="shared" si="1"/>
        <v/>
      </c>
    </row>
    <row r="41" spans="1:20" x14ac:dyDescent="0.2">
      <c r="A41" s="79"/>
      <c r="B41" s="84" t="str">
        <f>IFERROR(VLOOKUP(A41,CATALOGUE!$A$8:$F$188,5,FALSE),"")</f>
        <v/>
      </c>
      <c r="C41" s="268" t="str">
        <f>IFERROR(VLOOKUP(A41,CATALOGUE!$A$8:$F$188,4,FALSE),"")</f>
        <v/>
      </c>
      <c r="D41" s="99"/>
      <c r="E41" s="100" t="str">
        <f>IFERROR(VLOOKUP(A41,CATALOGUE!$A$8:$F$188,6,FALSE),"")</f>
        <v/>
      </c>
      <c r="F41" s="88" t="str">
        <f t="shared" si="0"/>
        <v/>
      </c>
      <c r="G41" s="17"/>
      <c r="H41" s="121"/>
      <c r="I41" s="122"/>
      <c r="J41" s="123"/>
      <c r="K41" s="121"/>
      <c r="L41" s="153"/>
      <c r="M41" s="154"/>
      <c r="N41" s="175"/>
      <c r="O41" s="153"/>
      <c r="P41" s="154"/>
      <c r="Q41" s="175"/>
      <c r="R41" s="153"/>
      <c r="S41" s="154"/>
      <c r="T41" s="75" t="str">
        <f t="shared" si="1"/>
        <v/>
      </c>
    </row>
    <row r="42" spans="1:20" x14ac:dyDescent="0.2">
      <c r="A42" s="79"/>
      <c r="B42" s="84" t="str">
        <f>IFERROR(VLOOKUP(A42,CATALOGUE!$A$8:$F$188,5,FALSE),"")</f>
        <v/>
      </c>
      <c r="C42" s="268" t="str">
        <f>IFERROR(VLOOKUP(A42,CATALOGUE!$A$8:$F$188,4,FALSE),"")</f>
        <v/>
      </c>
      <c r="D42" s="99"/>
      <c r="E42" s="100" t="str">
        <f>IFERROR(VLOOKUP(A42,CATALOGUE!$A$8:$F$188,6,FALSE),"")</f>
        <v/>
      </c>
      <c r="F42" s="88" t="str">
        <f t="shared" si="0"/>
        <v/>
      </c>
      <c r="G42" s="17"/>
      <c r="H42" s="121"/>
      <c r="I42" s="122"/>
      <c r="J42" s="123"/>
      <c r="K42" s="121"/>
      <c r="L42" s="153"/>
      <c r="M42" s="154"/>
      <c r="N42" s="175"/>
      <c r="O42" s="153"/>
      <c r="P42" s="154"/>
      <c r="Q42" s="175"/>
      <c r="R42" s="153"/>
      <c r="S42" s="154"/>
      <c r="T42" s="75" t="str">
        <f t="shared" si="1"/>
        <v/>
      </c>
    </row>
    <row r="43" spans="1:20" x14ac:dyDescent="0.2">
      <c r="A43" s="79"/>
      <c r="B43" s="84" t="str">
        <f>IFERROR(VLOOKUP(A43,CATALOGUE!$A$8:$F$188,5,FALSE),"")</f>
        <v/>
      </c>
      <c r="C43" s="268" t="str">
        <f>IFERROR(VLOOKUP(A43,CATALOGUE!$A$8:$F$188,4,FALSE),"")</f>
        <v/>
      </c>
      <c r="D43" s="99"/>
      <c r="E43" s="100" t="str">
        <f>IFERROR(VLOOKUP(A43,CATALOGUE!$A$8:$F$188,6,FALSE),"")</f>
        <v/>
      </c>
      <c r="F43" s="88" t="str">
        <f t="shared" si="0"/>
        <v/>
      </c>
      <c r="G43" s="17"/>
      <c r="H43" s="121"/>
      <c r="I43" s="122"/>
      <c r="J43" s="123"/>
      <c r="K43" s="121"/>
      <c r="L43" s="153"/>
      <c r="M43" s="154"/>
      <c r="N43" s="175"/>
      <c r="O43" s="153"/>
      <c r="P43" s="154"/>
      <c r="Q43" s="175"/>
      <c r="R43" s="153"/>
      <c r="S43" s="154"/>
      <c r="T43" s="75" t="str">
        <f t="shared" si="1"/>
        <v/>
      </c>
    </row>
    <row r="44" spans="1:20" x14ac:dyDescent="0.2">
      <c r="A44" s="79"/>
      <c r="B44" s="84" t="str">
        <f>IFERROR(VLOOKUP(A44,CATALOGUE!$A$8:$F$188,5,FALSE),"")</f>
        <v/>
      </c>
      <c r="C44" s="268" t="str">
        <f>IFERROR(VLOOKUP(A44,CATALOGUE!$A$8:$F$188,4,FALSE),"")</f>
        <v/>
      </c>
      <c r="D44" s="99"/>
      <c r="E44" s="100" t="str">
        <f>IFERROR(VLOOKUP(A44,CATALOGUE!$A$8:$F$188,6,FALSE),"")</f>
        <v/>
      </c>
      <c r="F44" s="88" t="str">
        <f t="shared" si="0"/>
        <v/>
      </c>
      <c r="G44" s="17"/>
      <c r="H44" s="121"/>
      <c r="I44" s="122"/>
      <c r="J44" s="123"/>
      <c r="K44" s="121"/>
      <c r="L44" s="153"/>
      <c r="M44" s="154"/>
      <c r="N44" s="175"/>
      <c r="O44" s="153"/>
      <c r="P44" s="154"/>
      <c r="Q44" s="175"/>
      <c r="R44" s="153"/>
      <c r="S44" s="154"/>
      <c r="T44" s="75" t="str">
        <f t="shared" si="1"/>
        <v/>
      </c>
    </row>
    <row r="45" spans="1:20" x14ac:dyDescent="0.2">
      <c r="A45" s="79"/>
      <c r="B45" s="84" t="str">
        <f>IFERROR(VLOOKUP(A45,CATALOGUE!$A$8:$F$188,5,FALSE),"")</f>
        <v/>
      </c>
      <c r="C45" s="268" t="str">
        <f>IFERROR(VLOOKUP(A45,CATALOGUE!$A$8:$F$188,4,FALSE),"")</f>
        <v/>
      </c>
      <c r="D45" s="99"/>
      <c r="E45" s="100" t="str">
        <f>IFERROR(VLOOKUP(A45,CATALOGUE!$A$8:$F$188,6,FALSE),"")</f>
        <v/>
      </c>
      <c r="F45" s="88" t="str">
        <f t="shared" si="0"/>
        <v/>
      </c>
      <c r="G45" s="17"/>
      <c r="H45" s="121"/>
      <c r="I45" s="122"/>
      <c r="J45" s="123"/>
      <c r="K45" s="121"/>
      <c r="L45" s="153"/>
      <c r="M45" s="154"/>
      <c r="N45" s="175"/>
      <c r="O45" s="153"/>
      <c r="P45" s="154"/>
      <c r="Q45" s="175"/>
      <c r="R45" s="153"/>
      <c r="S45" s="154"/>
      <c r="T45" s="75" t="str">
        <f t="shared" si="1"/>
        <v/>
      </c>
    </row>
    <row r="46" spans="1:20" x14ac:dyDescent="0.2">
      <c r="A46" s="79"/>
      <c r="B46" s="84" t="str">
        <f>IFERROR(VLOOKUP(A46,CATALOGUE!$A$8:$F$188,5,FALSE),"")</f>
        <v/>
      </c>
      <c r="C46" s="268" t="str">
        <f>IFERROR(VLOOKUP(A46,CATALOGUE!$A$8:$F$188,4,FALSE),"")</f>
        <v/>
      </c>
      <c r="D46" s="99"/>
      <c r="E46" s="100" t="str">
        <f>IFERROR(VLOOKUP(A46,CATALOGUE!$A$8:$F$188,6,FALSE),"")</f>
        <v/>
      </c>
      <c r="F46" s="88" t="str">
        <f t="shared" si="0"/>
        <v/>
      </c>
      <c r="G46" s="17"/>
      <c r="H46" s="121"/>
      <c r="I46" s="122"/>
      <c r="J46" s="123"/>
      <c r="K46" s="121"/>
      <c r="L46" s="153"/>
      <c r="M46" s="154"/>
      <c r="N46" s="175"/>
      <c r="O46" s="153"/>
      <c r="P46" s="154"/>
      <c r="Q46" s="175"/>
      <c r="R46" s="153"/>
      <c r="S46" s="154"/>
      <c r="T46" s="75" t="str">
        <f t="shared" si="1"/>
        <v/>
      </c>
    </row>
    <row r="47" spans="1:20" x14ac:dyDescent="0.2">
      <c r="A47" s="79"/>
      <c r="B47" s="84" t="str">
        <f>IFERROR(VLOOKUP(A47,CATALOGUE!$A$8:$F$188,5,FALSE),"")</f>
        <v/>
      </c>
      <c r="C47" s="268" t="str">
        <f>IFERROR(VLOOKUP(A47,CATALOGUE!$A$8:$F$188,4,FALSE),"")</f>
        <v/>
      </c>
      <c r="D47" s="99"/>
      <c r="E47" s="100" t="str">
        <f>IFERROR(VLOOKUP(A47,CATALOGUE!$A$8:$F$188,6,FALSE),"")</f>
        <v/>
      </c>
      <c r="F47" s="88" t="str">
        <f t="shared" si="0"/>
        <v/>
      </c>
      <c r="G47" s="17"/>
      <c r="H47" s="121"/>
      <c r="I47" s="122"/>
      <c r="J47" s="123"/>
      <c r="K47" s="121"/>
      <c r="L47" s="153"/>
      <c r="M47" s="154"/>
      <c r="N47" s="175"/>
      <c r="O47" s="153"/>
      <c r="P47" s="154"/>
      <c r="Q47" s="175"/>
      <c r="R47" s="153"/>
      <c r="S47" s="154"/>
      <c r="T47" s="75" t="str">
        <f t="shared" si="1"/>
        <v/>
      </c>
    </row>
    <row r="48" spans="1:20" x14ac:dyDescent="0.2">
      <c r="A48" s="79"/>
      <c r="B48" s="84" t="str">
        <f>IFERROR(VLOOKUP(A48,CATALOGUE!$A$8:$F$188,5,FALSE),"")</f>
        <v/>
      </c>
      <c r="C48" s="268" t="str">
        <f>IFERROR(VLOOKUP(A48,CATALOGUE!$A$8:$F$188,4,FALSE),"")</f>
        <v/>
      </c>
      <c r="D48" s="99"/>
      <c r="E48" s="100" t="str">
        <f>IFERROR(VLOOKUP(A48,CATALOGUE!$A$8:$F$188,6,FALSE),"")</f>
        <v/>
      </c>
      <c r="F48" s="88" t="str">
        <f t="shared" si="0"/>
        <v/>
      </c>
      <c r="G48" s="17"/>
      <c r="H48" s="121"/>
      <c r="I48" s="122"/>
      <c r="J48" s="123"/>
      <c r="K48" s="121"/>
      <c r="L48" s="153"/>
      <c r="M48" s="154"/>
      <c r="N48" s="175"/>
      <c r="O48" s="153"/>
      <c r="P48" s="154"/>
      <c r="Q48" s="175"/>
      <c r="R48" s="153"/>
      <c r="S48" s="154"/>
      <c r="T48" s="75" t="str">
        <f t="shared" si="1"/>
        <v/>
      </c>
    </row>
    <row r="49" spans="1:20" x14ac:dyDescent="0.2">
      <c r="A49" s="79"/>
      <c r="B49" s="84" t="str">
        <f>IFERROR(VLOOKUP(A49,CATALOGUE!$A$8:$F$188,5,FALSE),"")</f>
        <v/>
      </c>
      <c r="C49" s="268" t="str">
        <f>IFERROR(VLOOKUP(A49,CATALOGUE!$A$8:$F$188,4,FALSE),"")</f>
        <v/>
      </c>
      <c r="D49" s="99"/>
      <c r="E49" s="100" t="str">
        <f>IFERROR(VLOOKUP(A49,CATALOGUE!$A$8:$F$188,6,FALSE),"")</f>
        <v/>
      </c>
      <c r="F49" s="88" t="str">
        <f t="shared" si="0"/>
        <v/>
      </c>
      <c r="G49" s="17"/>
      <c r="H49" s="121"/>
      <c r="I49" s="122"/>
      <c r="J49" s="123"/>
      <c r="K49" s="121"/>
      <c r="L49" s="153"/>
      <c r="M49" s="154"/>
      <c r="N49" s="175"/>
      <c r="O49" s="153"/>
      <c r="P49" s="154"/>
      <c r="Q49" s="175"/>
      <c r="R49" s="153"/>
      <c r="S49" s="154"/>
      <c r="T49" s="75" t="str">
        <f t="shared" si="1"/>
        <v/>
      </c>
    </row>
    <row r="50" spans="1:20" x14ac:dyDescent="0.2">
      <c r="A50" s="79"/>
      <c r="B50" s="84" t="str">
        <f>IFERROR(VLOOKUP(A50,CATALOGUE!$A$8:$F$188,5,FALSE),"")</f>
        <v/>
      </c>
      <c r="C50" s="268" t="str">
        <f>IFERROR(VLOOKUP(A50,CATALOGUE!$A$8:$F$188,4,FALSE),"")</f>
        <v/>
      </c>
      <c r="D50" s="99"/>
      <c r="E50" s="100" t="str">
        <f>IFERROR(VLOOKUP(A50,CATALOGUE!$A$8:$F$188,6,FALSE),"")</f>
        <v/>
      </c>
      <c r="F50" s="88" t="str">
        <f t="shared" si="0"/>
        <v/>
      </c>
      <c r="G50" s="17"/>
      <c r="H50" s="121"/>
      <c r="I50" s="122"/>
      <c r="J50" s="123"/>
      <c r="K50" s="121"/>
      <c r="L50" s="153"/>
      <c r="M50" s="154"/>
      <c r="N50" s="175"/>
      <c r="O50" s="153"/>
      <c r="P50" s="154"/>
      <c r="Q50" s="175"/>
      <c r="R50" s="153"/>
      <c r="S50" s="154"/>
      <c r="T50" s="75" t="str">
        <f t="shared" si="1"/>
        <v/>
      </c>
    </row>
    <row r="51" spans="1:20" x14ac:dyDescent="0.2">
      <c r="A51" s="79"/>
      <c r="B51" s="84" t="str">
        <f>IFERROR(VLOOKUP(A51,CATALOGUE!$A$8:$F$188,5,FALSE),"")</f>
        <v/>
      </c>
      <c r="C51" s="268" t="str">
        <f>IFERROR(VLOOKUP(A51,CATALOGUE!$A$8:$F$188,4,FALSE),"")</f>
        <v/>
      </c>
      <c r="D51" s="99"/>
      <c r="E51" s="100" t="str">
        <f>IFERROR(VLOOKUP(A51,CATALOGUE!$A$8:$F$188,6,FALSE),"")</f>
        <v/>
      </c>
      <c r="F51" s="88" t="str">
        <f t="shared" si="0"/>
        <v/>
      </c>
      <c r="G51" s="17"/>
      <c r="H51" s="121"/>
      <c r="I51" s="122"/>
      <c r="J51" s="123"/>
      <c r="K51" s="121"/>
      <c r="L51" s="153"/>
      <c r="M51" s="154"/>
      <c r="N51" s="175"/>
      <c r="O51" s="153"/>
      <c r="P51" s="154"/>
      <c r="Q51" s="175"/>
      <c r="R51" s="153"/>
      <c r="S51" s="154"/>
      <c r="T51" s="75" t="str">
        <f t="shared" si="1"/>
        <v/>
      </c>
    </row>
    <row r="52" spans="1:20" x14ac:dyDescent="0.2">
      <c r="A52" s="79"/>
      <c r="B52" s="84" t="str">
        <f>IFERROR(VLOOKUP(A52,CATALOGUE!$A$8:$F$188,5,FALSE),"")</f>
        <v/>
      </c>
      <c r="C52" s="268" t="str">
        <f>IFERROR(VLOOKUP(A52,CATALOGUE!$A$8:$F$188,4,FALSE),"")</f>
        <v/>
      </c>
      <c r="D52" s="99"/>
      <c r="E52" s="100" t="str">
        <f>IFERROR(VLOOKUP(A52,CATALOGUE!$A$8:$F$188,6,FALSE),"")</f>
        <v/>
      </c>
      <c r="F52" s="88" t="str">
        <f t="shared" si="0"/>
        <v/>
      </c>
      <c r="G52" s="17"/>
      <c r="H52" s="121"/>
      <c r="I52" s="122"/>
      <c r="J52" s="123"/>
      <c r="K52" s="121"/>
      <c r="L52" s="153"/>
      <c r="M52" s="154"/>
      <c r="N52" s="175"/>
      <c r="O52" s="153"/>
      <c r="P52" s="154"/>
      <c r="Q52" s="175"/>
      <c r="R52" s="153"/>
      <c r="S52" s="154"/>
      <c r="T52" s="75" t="str">
        <f t="shared" si="1"/>
        <v/>
      </c>
    </row>
    <row r="53" spans="1:20" x14ac:dyDescent="0.2">
      <c r="A53" s="79"/>
      <c r="B53" s="84" t="str">
        <f>IFERROR(VLOOKUP(A53,CATALOGUE!$A$8:$F$188,5,FALSE),"")</f>
        <v/>
      </c>
      <c r="C53" s="268" t="str">
        <f>IFERROR(VLOOKUP(A53,CATALOGUE!$A$8:$F$188,4,FALSE),"")</f>
        <v/>
      </c>
      <c r="D53" s="99"/>
      <c r="E53" s="100" t="str">
        <f>IFERROR(VLOOKUP(A53,CATALOGUE!$A$8:$F$188,6,FALSE),"")</f>
        <v/>
      </c>
      <c r="F53" s="88" t="str">
        <f t="shared" si="0"/>
        <v/>
      </c>
      <c r="G53" s="17"/>
      <c r="H53" s="121"/>
      <c r="I53" s="122"/>
      <c r="J53" s="123"/>
      <c r="K53" s="121"/>
      <c r="L53" s="153"/>
      <c r="M53" s="154"/>
      <c r="N53" s="175"/>
      <c r="O53" s="153"/>
      <c r="P53" s="154"/>
      <c r="Q53" s="175"/>
      <c r="R53" s="153"/>
      <c r="S53" s="154"/>
      <c r="T53" s="75" t="str">
        <f t="shared" si="1"/>
        <v/>
      </c>
    </row>
    <row r="54" spans="1:20" x14ac:dyDescent="0.2">
      <c r="A54" s="79"/>
      <c r="B54" s="84" t="str">
        <f>IFERROR(VLOOKUP(A54,CATALOGUE!$A$8:$F$188,5,FALSE),"")</f>
        <v/>
      </c>
      <c r="C54" s="268" t="str">
        <f>IFERROR(VLOOKUP(A54,CATALOGUE!$A$8:$F$188,4,FALSE),"")</f>
        <v/>
      </c>
      <c r="D54" s="99"/>
      <c r="E54" s="100" t="str">
        <f>IFERROR(VLOOKUP(A54,CATALOGUE!$A$8:$F$188,6,FALSE),"")</f>
        <v/>
      </c>
      <c r="F54" s="88" t="str">
        <f t="shared" si="0"/>
        <v/>
      </c>
      <c r="G54" s="17"/>
      <c r="H54" s="121"/>
      <c r="I54" s="122"/>
      <c r="J54" s="123"/>
      <c r="K54" s="121"/>
      <c r="L54" s="153"/>
      <c r="M54" s="154"/>
      <c r="N54" s="175"/>
      <c r="O54" s="153"/>
      <c r="P54" s="154"/>
      <c r="Q54" s="175"/>
      <c r="R54" s="153"/>
      <c r="S54" s="154"/>
      <c r="T54" s="75" t="str">
        <f t="shared" si="1"/>
        <v/>
      </c>
    </row>
    <row r="55" spans="1:20" x14ac:dyDescent="0.2">
      <c r="A55" s="79"/>
      <c r="B55" s="84" t="str">
        <f>IFERROR(VLOOKUP(A55,CATALOGUE!$A$8:$F$188,5,FALSE),"")</f>
        <v/>
      </c>
      <c r="C55" s="268" t="str">
        <f>IFERROR(VLOOKUP(A55,CATALOGUE!$A$8:$F$188,4,FALSE),"")</f>
        <v/>
      </c>
      <c r="D55" s="99"/>
      <c r="E55" s="100" t="str">
        <f>IFERROR(VLOOKUP(A55,CATALOGUE!$A$8:$F$188,6,FALSE),"")</f>
        <v/>
      </c>
      <c r="F55" s="88" t="str">
        <f t="shared" si="0"/>
        <v/>
      </c>
      <c r="G55" s="17"/>
      <c r="H55" s="121"/>
      <c r="I55" s="122"/>
      <c r="J55" s="123"/>
      <c r="K55" s="121"/>
      <c r="L55" s="153"/>
      <c r="M55" s="154"/>
      <c r="N55" s="175"/>
      <c r="O55" s="153"/>
      <c r="P55" s="154"/>
      <c r="Q55" s="175"/>
      <c r="R55" s="153"/>
      <c r="S55" s="154"/>
      <c r="T55" s="75" t="str">
        <f t="shared" si="1"/>
        <v/>
      </c>
    </row>
    <row r="56" spans="1:20" x14ac:dyDescent="0.2">
      <c r="A56" s="79"/>
      <c r="B56" s="84" t="str">
        <f>IFERROR(VLOOKUP(A56,CATALOGUE!$A$8:$F$188,5,FALSE),"")</f>
        <v/>
      </c>
      <c r="C56" s="268" t="str">
        <f>IFERROR(VLOOKUP(A56,CATALOGUE!$A$8:$F$188,4,FALSE),"")</f>
        <v/>
      </c>
      <c r="D56" s="99"/>
      <c r="E56" s="100" t="str">
        <f>IFERROR(VLOOKUP(A56,CATALOGUE!$A$8:$F$188,6,FALSE),"")</f>
        <v/>
      </c>
      <c r="F56" s="88" t="str">
        <f t="shared" si="0"/>
        <v/>
      </c>
      <c r="G56" s="17"/>
      <c r="H56" s="121"/>
      <c r="I56" s="122"/>
      <c r="J56" s="123"/>
      <c r="K56" s="121"/>
      <c r="L56" s="153"/>
      <c r="M56" s="154"/>
      <c r="N56" s="175"/>
      <c r="O56" s="153"/>
      <c r="P56" s="154"/>
      <c r="Q56" s="175"/>
      <c r="R56" s="153"/>
      <c r="S56" s="154"/>
      <c r="T56" s="75" t="str">
        <f t="shared" si="1"/>
        <v/>
      </c>
    </row>
    <row r="57" spans="1:20" x14ac:dyDescent="0.2">
      <c r="A57" s="79"/>
      <c r="B57" s="84" t="str">
        <f>IFERROR(VLOOKUP(A57,CATALOGUE!$A$8:$F$188,5,FALSE),"")</f>
        <v/>
      </c>
      <c r="C57" s="268" t="str">
        <f>IFERROR(VLOOKUP(A57,CATALOGUE!$A$8:$F$188,4,FALSE),"")</f>
        <v/>
      </c>
      <c r="D57" s="99"/>
      <c r="E57" s="100" t="str">
        <f>IFERROR(VLOOKUP(A57,CATALOGUE!$A$8:$F$188,6,FALSE),"")</f>
        <v/>
      </c>
      <c r="F57" s="88" t="str">
        <f t="shared" si="0"/>
        <v/>
      </c>
      <c r="G57" s="17"/>
      <c r="H57" s="121"/>
      <c r="I57" s="122"/>
      <c r="J57" s="123"/>
      <c r="K57" s="121"/>
      <c r="L57" s="153"/>
      <c r="M57" s="154"/>
      <c r="N57" s="175"/>
      <c r="O57" s="153"/>
      <c r="P57" s="154"/>
      <c r="Q57" s="175"/>
      <c r="R57" s="153"/>
      <c r="S57" s="154"/>
      <c r="T57" s="75" t="str">
        <f t="shared" si="1"/>
        <v/>
      </c>
    </row>
    <row r="58" spans="1:20" x14ac:dyDescent="0.2">
      <c r="A58" s="79"/>
      <c r="B58" s="84" t="str">
        <f>IFERROR(VLOOKUP(A58,CATALOGUE!$A$8:$F$188,5,FALSE),"")</f>
        <v/>
      </c>
      <c r="C58" s="268" t="str">
        <f>IFERROR(VLOOKUP(A58,CATALOGUE!$A$8:$F$188,4,FALSE),"")</f>
        <v/>
      </c>
      <c r="D58" s="99"/>
      <c r="E58" s="100" t="str">
        <f>IFERROR(VLOOKUP(A58,CATALOGUE!$A$8:$F$188,6,FALSE),"")</f>
        <v/>
      </c>
      <c r="F58" s="88" t="str">
        <f t="shared" si="0"/>
        <v/>
      </c>
      <c r="G58" s="17"/>
      <c r="H58" s="121"/>
      <c r="I58" s="122"/>
      <c r="J58" s="123"/>
      <c r="K58" s="121"/>
      <c r="L58" s="153"/>
      <c r="M58" s="154"/>
      <c r="N58" s="175"/>
      <c r="O58" s="153"/>
      <c r="P58" s="154"/>
      <c r="Q58" s="175"/>
      <c r="R58" s="153"/>
      <c r="S58" s="154"/>
      <c r="T58" s="75" t="str">
        <f t="shared" si="1"/>
        <v/>
      </c>
    </row>
    <row r="59" spans="1:20" x14ac:dyDescent="0.2">
      <c r="A59" s="79"/>
      <c r="B59" s="84" t="str">
        <f>IFERROR(VLOOKUP(A59,CATALOGUE!$A$8:$F$188,5,FALSE),"")</f>
        <v/>
      </c>
      <c r="C59" s="268" t="str">
        <f>IFERROR(VLOOKUP(A59,CATALOGUE!$A$8:$F$188,4,FALSE),"")</f>
        <v/>
      </c>
      <c r="D59" s="99"/>
      <c r="E59" s="100" t="str">
        <f>IFERROR(VLOOKUP(A59,CATALOGUE!$A$8:$F$188,6,FALSE),"")</f>
        <v/>
      </c>
      <c r="F59" s="88" t="str">
        <f t="shared" si="0"/>
        <v/>
      </c>
      <c r="G59" s="17"/>
      <c r="H59" s="121"/>
      <c r="I59" s="122"/>
      <c r="J59" s="123"/>
      <c r="K59" s="121"/>
      <c r="L59" s="153"/>
      <c r="M59" s="154"/>
      <c r="N59" s="175"/>
      <c r="O59" s="153"/>
      <c r="P59" s="154"/>
      <c r="Q59" s="175"/>
      <c r="R59" s="153"/>
      <c r="S59" s="154"/>
      <c r="T59" s="75" t="str">
        <f t="shared" si="1"/>
        <v/>
      </c>
    </row>
    <row r="60" spans="1:20" x14ac:dyDescent="0.2">
      <c r="A60" s="79"/>
      <c r="B60" s="84" t="str">
        <f>IFERROR(VLOOKUP(A60,CATALOGUE!$A$8:$F$188,5,FALSE),"")</f>
        <v/>
      </c>
      <c r="C60" s="268" t="str">
        <f>IFERROR(VLOOKUP(A60,CATALOGUE!$A$8:$F$188,4,FALSE),"")</f>
        <v/>
      </c>
      <c r="D60" s="99"/>
      <c r="E60" s="100" t="str">
        <f>IFERROR(VLOOKUP(A60,CATALOGUE!$A$8:$F$188,6,FALSE),"")</f>
        <v/>
      </c>
      <c r="F60" s="88" t="str">
        <f t="shared" si="0"/>
        <v/>
      </c>
      <c r="G60" s="17"/>
      <c r="H60" s="121"/>
      <c r="I60" s="122"/>
      <c r="J60" s="123"/>
      <c r="K60" s="121"/>
      <c r="L60" s="153"/>
      <c r="M60" s="154"/>
      <c r="N60" s="175"/>
      <c r="O60" s="153"/>
      <c r="P60" s="154"/>
      <c r="Q60" s="175"/>
      <c r="R60" s="153"/>
      <c r="S60" s="154"/>
      <c r="T60" s="75" t="str">
        <f t="shared" si="1"/>
        <v/>
      </c>
    </row>
    <row r="61" spans="1:20" x14ac:dyDescent="0.2">
      <c r="A61" s="79"/>
      <c r="B61" s="84" t="str">
        <f>IFERROR(VLOOKUP(A61,CATALOGUE!$A$8:$F$188,5,FALSE),"")</f>
        <v/>
      </c>
      <c r="C61" s="268" t="str">
        <f>IFERROR(VLOOKUP(A61,CATALOGUE!$A$8:$F$188,4,FALSE),"")</f>
        <v/>
      </c>
      <c r="D61" s="99"/>
      <c r="E61" s="100" t="str">
        <f>IFERROR(VLOOKUP(A61,CATALOGUE!$A$8:$F$188,6,FALSE),"")</f>
        <v/>
      </c>
      <c r="F61" s="88" t="str">
        <f t="shared" si="0"/>
        <v/>
      </c>
      <c r="G61" s="17"/>
      <c r="H61" s="121"/>
      <c r="I61" s="122"/>
      <c r="J61" s="123"/>
      <c r="K61" s="121"/>
      <c r="L61" s="153"/>
      <c r="M61" s="154"/>
      <c r="N61" s="175"/>
      <c r="O61" s="153"/>
      <c r="P61" s="154"/>
      <c r="Q61" s="175"/>
      <c r="R61" s="153"/>
      <c r="S61" s="154"/>
      <c r="T61" s="75" t="str">
        <f t="shared" si="1"/>
        <v/>
      </c>
    </row>
    <row r="62" spans="1:20" x14ac:dyDescent="0.2">
      <c r="A62" s="79"/>
      <c r="B62" s="84" t="str">
        <f>IFERROR(VLOOKUP(A62,CATALOGUE!$A$8:$F$188,5,FALSE),"")</f>
        <v/>
      </c>
      <c r="C62" s="268" t="str">
        <f>IFERROR(VLOOKUP(A62,CATALOGUE!$A$8:$F$188,4,FALSE),"")</f>
        <v/>
      </c>
      <c r="D62" s="99"/>
      <c r="E62" s="100" t="str">
        <f>IFERROR(VLOOKUP(A62,CATALOGUE!$A$8:$F$188,6,FALSE),"")</f>
        <v/>
      </c>
      <c r="F62" s="88" t="str">
        <f t="shared" si="0"/>
        <v/>
      </c>
      <c r="G62" s="17"/>
      <c r="H62" s="121"/>
      <c r="I62" s="122"/>
      <c r="J62" s="123"/>
      <c r="K62" s="121"/>
      <c r="L62" s="153"/>
      <c r="M62" s="154"/>
      <c r="N62" s="175"/>
      <c r="O62" s="153"/>
      <c r="P62" s="154"/>
      <c r="Q62" s="175"/>
      <c r="R62" s="153"/>
      <c r="S62" s="154"/>
      <c r="T62" s="75" t="str">
        <f t="shared" si="1"/>
        <v/>
      </c>
    </row>
    <row r="63" spans="1:20" x14ac:dyDescent="0.2">
      <c r="A63" s="79"/>
      <c r="B63" s="84" t="str">
        <f>IFERROR(VLOOKUP(A63,CATALOGUE!$A$8:$F$188,5,FALSE),"")</f>
        <v/>
      </c>
      <c r="C63" s="268" t="str">
        <f>IFERROR(VLOOKUP(A63,CATALOGUE!$A$8:$F$188,4,FALSE),"")</f>
        <v/>
      </c>
      <c r="D63" s="99"/>
      <c r="E63" s="100" t="str">
        <f>IFERROR(VLOOKUP(A63,CATALOGUE!$A$8:$F$188,6,FALSE),"")</f>
        <v/>
      </c>
      <c r="F63" s="88" t="str">
        <f t="shared" si="0"/>
        <v/>
      </c>
      <c r="G63" s="17"/>
      <c r="H63" s="121"/>
      <c r="I63" s="122"/>
      <c r="J63" s="123"/>
      <c r="K63" s="121"/>
      <c r="L63" s="153"/>
      <c r="M63" s="154"/>
      <c r="N63" s="175"/>
      <c r="O63" s="153"/>
      <c r="P63" s="154"/>
      <c r="Q63" s="175"/>
      <c r="R63" s="153"/>
      <c r="S63" s="154"/>
      <c r="T63" s="75" t="str">
        <f t="shared" si="1"/>
        <v/>
      </c>
    </row>
    <row r="64" spans="1:20" x14ac:dyDescent="0.2">
      <c r="A64" s="79"/>
      <c r="B64" s="84" t="str">
        <f>IFERROR(VLOOKUP(A64,CATALOGUE!$A$8:$F$188,5,FALSE),"")</f>
        <v/>
      </c>
      <c r="C64" s="268" t="str">
        <f>IFERROR(VLOOKUP(A64,CATALOGUE!$A$8:$F$188,4,FALSE),"")</f>
        <v/>
      </c>
      <c r="D64" s="99"/>
      <c r="E64" s="100" t="str">
        <f>IFERROR(VLOOKUP(A64,CATALOGUE!$A$8:$F$188,6,FALSE),"")</f>
        <v/>
      </c>
      <c r="F64" s="88" t="str">
        <f t="shared" si="0"/>
        <v/>
      </c>
      <c r="G64" s="17"/>
      <c r="H64" s="121"/>
      <c r="I64" s="122"/>
      <c r="J64" s="123"/>
      <c r="K64" s="121"/>
      <c r="L64" s="153"/>
      <c r="M64" s="154"/>
      <c r="N64" s="175"/>
      <c r="O64" s="153"/>
      <c r="P64" s="154"/>
      <c r="Q64" s="175"/>
      <c r="R64" s="153"/>
      <c r="S64" s="154"/>
      <c r="T64" s="75" t="str">
        <f t="shared" si="1"/>
        <v/>
      </c>
    </row>
    <row r="65" spans="1:20" x14ac:dyDescent="0.2">
      <c r="A65" s="79"/>
      <c r="B65" s="84" t="str">
        <f>IFERROR(VLOOKUP(A65,CATALOGUE!$A$8:$F$188,5,FALSE),"")</f>
        <v/>
      </c>
      <c r="C65" s="268" t="str">
        <f>IFERROR(VLOOKUP(A65,CATALOGUE!$A$8:$F$188,4,FALSE),"")</f>
        <v/>
      </c>
      <c r="D65" s="99"/>
      <c r="E65" s="100" t="str">
        <f>IFERROR(VLOOKUP(A65,CATALOGUE!$A$8:$F$188,6,FALSE),"")</f>
        <v/>
      </c>
      <c r="F65" s="88" t="str">
        <f t="shared" si="0"/>
        <v/>
      </c>
      <c r="G65" s="20"/>
      <c r="H65" s="121"/>
      <c r="I65" s="122"/>
      <c r="J65" s="123"/>
      <c r="K65" s="121"/>
      <c r="L65" s="153"/>
      <c r="M65" s="154"/>
      <c r="N65" s="175"/>
      <c r="O65" s="153"/>
      <c r="P65" s="154"/>
      <c r="Q65" s="175"/>
      <c r="R65" s="153"/>
      <c r="S65" s="154"/>
      <c r="T65" s="75" t="str">
        <f t="shared" si="1"/>
        <v/>
      </c>
    </row>
    <row r="66" spans="1:20" x14ac:dyDescent="0.2">
      <c r="A66" s="79"/>
      <c r="B66" s="84" t="str">
        <f>IFERROR(VLOOKUP(A66,CATALOGUE!$A$8:$F$188,5,FALSE),"")</f>
        <v/>
      </c>
      <c r="C66" s="268" t="str">
        <f>IFERROR(VLOOKUP(A66,CATALOGUE!$A$8:$F$188,4,FALSE),"")</f>
        <v/>
      </c>
      <c r="D66" s="99"/>
      <c r="E66" s="100" t="str">
        <f>IFERROR(VLOOKUP(A66,CATALOGUE!$A$8:$F$188,6,FALSE),"")</f>
        <v/>
      </c>
      <c r="F66" s="88" t="str">
        <f t="shared" si="0"/>
        <v/>
      </c>
      <c r="G66" s="20"/>
      <c r="H66" s="121"/>
      <c r="I66" s="122"/>
      <c r="J66" s="123"/>
      <c r="K66" s="121"/>
      <c r="L66" s="153"/>
      <c r="M66" s="154"/>
      <c r="N66" s="175"/>
      <c r="O66" s="153"/>
      <c r="P66" s="154"/>
      <c r="Q66" s="175"/>
      <c r="R66" s="153"/>
      <c r="S66" s="154"/>
      <c r="T66" s="75" t="str">
        <f t="shared" si="1"/>
        <v/>
      </c>
    </row>
    <row r="67" spans="1:20" x14ac:dyDescent="0.2">
      <c r="A67" s="79"/>
      <c r="B67" s="84" t="str">
        <f>IFERROR(VLOOKUP(A67,CATALOGUE!$A$8:$F$188,5,FALSE),"")</f>
        <v/>
      </c>
      <c r="C67" s="268" t="str">
        <f>IFERROR(VLOOKUP(A67,CATALOGUE!$A$8:$F$188,4,FALSE),"")</f>
        <v/>
      </c>
      <c r="D67" s="99"/>
      <c r="E67" s="100" t="str">
        <f>IFERROR(VLOOKUP(A67,CATALOGUE!$A$8:$F$188,6,FALSE),"")</f>
        <v/>
      </c>
      <c r="F67" s="88" t="str">
        <f t="shared" si="0"/>
        <v/>
      </c>
      <c r="G67" s="17"/>
      <c r="H67" s="121"/>
      <c r="I67" s="122"/>
      <c r="J67" s="123"/>
      <c r="K67" s="121"/>
      <c r="L67" s="153"/>
      <c r="M67" s="154"/>
      <c r="N67" s="175"/>
      <c r="O67" s="153"/>
      <c r="P67" s="154"/>
      <c r="Q67" s="175"/>
      <c r="R67" s="153"/>
      <c r="S67" s="154"/>
      <c r="T67" s="75" t="str">
        <f t="shared" si="1"/>
        <v/>
      </c>
    </row>
    <row r="68" spans="1:20" x14ac:dyDescent="0.2">
      <c r="A68" s="79"/>
      <c r="B68" s="84" t="str">
        <f>IFERROR(VLOOKUP(A68,CATALOGUE!$A$8:$F$188,5,FALSE),"")</f>
        <v/>
      </c>
      <c r="C68" s="268" t="str">
        <f>IFERROR(VLOOKUP(A68,CATALOGUE!$A$8:$F$188,4,FALSE),"")</f>
        <v/>
      </c>
      <c r="D68" s="99"/>
      <c r="E68" s="100" t="str">
        <f>IFERROR(VLOOKUP(A68,CATALOGUE!$A$8:$F$188,6,FALSE),"")</f>
        <v/>
      </c>
      <c r="F68" s="88" t="str">
        <f t="shared" si="0"/>
        <v/>
      </c>
      <c r="G68" s="17"/>
      <c r="H68" s="121"/>
      <c r="I68" s="122"/>
      <c r="J68" s="123"/>
      <c r="K68" s="121"/>
      <c r="L68" s="153"/>
      <c r="M68" s="154"/>
      <c r="N68" s="175"/>
      <c r="O68" s="153"/>
      <c r="P68" s="154"/>
      <c r="Q68" s="175"/>
      <c r="R68" s="153"/>
      <c r="S68" s="154"/>
      <c r="T68" s="75" t="str">
        <f t="shared" si="1"/>
        <v/>
      </c>
    </row>
    <row r="69" spans="1:20" x14ac:dyDescent="0.2">
      <c r="A69" s="79"/>
      <c r="B69" s="84" t="str">
        <f>IFERROR(VLOOKUP(A69,CATALOGUE!$A$8:$F$188,5,FALSE),"")</f>
        <v/>
      </c>
      <c r="C69" s="268" t="str">
        <f>IFERROR(VLOOKUP(A69,CATALOGUE!$A$8:$F$188,4,FALSE),"")</f>
        <v/>
      </c>
      <c r="D69" s="99"/>
      <c r="E69" s="100" t="str">
        <f>IFERROR(VLOOKUP(A69,CATALOGUE!$A$8:$F$188,6,FALSE),"")</f>
        <v/>
      </c>
      <c r="F69" s="88" t="str">
        <f t="shared" si="0"/>
        <v/>
      </c>
      <c r="G69" s="17"/>
      <c r="H69" s="121"/>
      <c r="I69" s="122"/>
      <c r="J69" s="123"/>
      <c r="K69" s="121"/>
      <c r="L69" s="153"/>
      <c r="M69" s="154"/>
      <c r="N69" s="175"/>
      <c r="O69" s="153"/>
      <c r="P69" s="154"/>
      <c r="Q69" s="175"/>
      <c r="R69" s="153"/>
      <c r="S69" s="154"/>
      <c r="T69" s="75" t="str">
        <f t="shared" si="1"/>
        <v/>
      </c>
    </row>
    <row r="70" spans="1:20" x14ac:dyDescent="0.2">
      <c r="A70" s="79"/>
      <c r="B70" s="84" t="str">
        <f>IFERROR(VLOOKUP(A70,CATALOGUE!$A$8:$F$188,5,FALSE),"")</f>
        <v/>
      </c>
      <c r="C70" s="268" t="str">
        <f>IFERROR(VLOOKUP(A70,CATALOGUE!$A$8:$F$188,4,FALSE),"")</f>
        <v/>
      </c>
      <c r="D70" s="99"/>
      <c r="E70" s="100" t="str">
        <f>IFERROR(VLOOKUP(A70,CATALOGUE!$A$8:$F$188,6,FALSE),"")</f>
        <v/>
      </c>
      <c r="F70" s="88" t="str">
        <f t="shared" si="0"/>
        <v/>
      </c>
      <c r="G70" s="17"/>
      <c r="H70" s="121"/>
      <c r="I70" s="122"/>
      <c r="J70" s="123"/>
      <c r="K70" s="121"/>
      <c r="L70" s="153"/>
      <c r="M70" s="154"/>
      <c r="N70" s="175"/>
      <c r="O70" s="153"/>
      <c r="P70" s="154"/>
      <c r="Q70" s="175"/>
      <c r="R70" s="153"/>
      <c r="S70" s="154"/>
      <c r="T70" s="75" t="str">
        <f t="shared" si="1"/>
        <v/>
      </c>
    </row>
    <row r="71" spans="1:20" x14ac:dyDescent="0.2">
      <c r="A71" s="79"/>
      <c r="B71" s="84" t="str">
        <f>IFERROR(VLOOKUP(A71,CATALOGUE!$A$8:$F$188,5,FALSE),"")</f>
        <v/>
      </c>
      <c r="C71" s="268" t="str">
        <f>IFERROR(VLOOKUP(A71,CATALOGUE!$A$8:$F$188,4,FALSE),"")</f>
        <v/>
      </c>
      <c r="D71" s="99"/>
      <c r="E71" s="100" t="str">
        <f>IFERROR(VLOOKUP(A71,CATALOGUE!$A$8:$F$188,6,FALSE),"")</f>
        <v/>
      </c>
      <c r="F71" s="88" t="str">
        <f t="shared" si="0"/>
        <v/>
      </c>
      <c r="G71" s="17"/>
      <c r="H71" s="121"/>
      <c r="I71" s="122"/>
      <c r="J71" s="123"/>
      <c r="K71" s="121"/>
      <c r="L71" s="153"/>
      <c r="M71" s="154"/>
      <c r="N71" s="175"/>
      <c r="O71" s="153"/>
      <c r="P71" s="154"/>
      <c r="Q71" s="175"/>
      <c r="R71" s="153"/>
      <c r="S71" s="154"/>
      <c r="T71" s="75" t="str">
        <f t="shared" si="1"/>
        <v/>
      </c>
    </row>
    <row r="72" spans="1:20" x14ac:dyDescent="0.2">
      <c r="A72" s="79"/>
      <c r="B72" s="84" t="str">
        <f>IFERROR(VLOOKUP(A72,CATALOGUE!$A$8:$F$188,5,FALSE),"")</f>
        <v/>
      </c>
      <c r="C72" s="268" t="str">
        <f>IFERROR(VLOOKUP(A72,CATALOGUE!$A$8:$F$188,4,FALSE),"")</f>
        <v/>
      </c>
      <c r="D72" s="99"/>
      <c r="E72" s="100" t="str">
        <f>IFERROR(VLOOKUP(A72,CATALOGUE!$A$8:$F$188,6,FALSE),"")</f>
        <v/>
      </c>
      <c r="F72" s="88" t="str">
        <f t="shared" si="0"/>
        <v/>
      </c>
      <c r="G72" s="17"/>
      <c r="H72" s="121"/>
      <c r="I72" s="122"/>
      <c r="J72" s="123"/>
      <c r="K72" s="121"/>
      <c r="L72" s="153"/>
      <c r="M72" s="154"/>
      <c r="N72" s="175"/>
      <c r="O72" s="153"/>
      <c r="P72" s="154"/>
      <c r="Q72" s="175"/>
      <c r="R72" s="153"/>
      <c r="S72" s="154"/>
      <c r="T72" s="75" t="str">
        <f t="shared" si="1"/>
        <v/>
      </c>
    </row>
    <row r="73" spans="1:20" x14ac:dyDescent="0.2">
      <c r="A73" s="79"/>
      <c r="B73" s="84" t="str">
        <f>IFERROR(VLOOKUP(A73,CATALOGUE!$A$8:$F$188,5,FALSE),"")</f>
        <v/>
      </c>
      <c r="C73" s="268" t="str">
        <f>IFERROR(VLOOKUP(A73,CATALOGUE!$A$8:$F$188,4,FALSE),"")</f>
        <v/>
      </c>
      <c r="D73" s="99"/>
      <c r="E73" s="100" t="str">
        <f>IFERROR(VLOOKUP(A73,CATALOGUE!$A$8:$F$188,6,FALSE),"")</f>
        <v/>
      </c>
      <c r="F73" s="88" t="str">
        <f t="shared" si="0"/>
        <v/>
      </c>
      <c r="G73" s="17"/>
      <c r="H73" s="121"/>
      <c r="I73" s="122"/>
      <c r="J73" s="123"/>
      <c r="K73" s="121"/>
      <c r="L73" s="153"/>
      <c r="M73" s="154"/>
      <c r="N73" s="175"/>
      <c r="O73" s="153"/>
      <c r="P73" s="154"/>
      <c r="Q73" s="175"/>
      <c r="R73" s="153"/>
      <c r="S73" s="154"/>
      <c r="T73" s="75" t="str">
        <f t="shared" si="1"/>
        <v/>
      </c>
    </row>
    <row r="74" spans="1:20" x14ac:dyDescent="0.2">
      <c r="A74" s="79"/>
      <c r="B74" s="84" t="str">
        <f>IFERROR(VLOOKUP(A74,CATALOGUE!$A$8:$F$188,5,FALSE),"")</f>
        <v/>
      </c>
      <c r="C74" s="268" t="str">
        <f>IFERROR(VLOOKUP(A74,CATALOGUE!$A$8:$F$188,4,FALSE),"")</f>
        <v/>
      </c>
      <c r="D74" s="99"/>
      <c r="E74" s="100" t="str">
        <f>IFERROR(VLOOKUP(A74,CATALOGUE!$A$8:$F$188,6,FALSE),"")</f>
        <v/>
      </c>
      <c r="F74" s="88" t="str">
        <f t="shared" si="0"/>
        <v/>
      </c>
      <c r="G74" s="17"/>
      <c r="H74" s="121"/>
      <c r="I74" s="122"/>
      <c r="J74" s="123"/>
      <c r="K74" s="121"/>
      <c r="L74" s="153"/>
      <c r="M74" s="154"/>
      <c r="N74" s="175"/>
      <c r="O74" s="153"/>
      <c r="P74" s="154"/>
      <c r="Q74" s="175"/>
      <c r="R74" s="153"/>
      <c r="S74" s="154"/>
      <c r="T74" s="75" t="str">
        <f t="shared" si="1"/>
        <v/>
      </c>
    </row>
    <row r="75" spans="1:20" x14ac:dyDescent="0.2">
      <c r="A75" s="79"/>
      <c r="B75" s="84" t="str">
        <f>IFERROR(VLOOKUP(A75,CATALOGUE!$A$8:$F$188,5,FALSE),"")</f>
        <v/>
      </c>
      <c r="C75" s="268" t="str">
        <f>IFERROR(VLOOKUP(A75,CATALOGUE!$A$8:$F$188,4,FALSE),"")</f>
        <v/>
      </c>
      <c r="D75" s="99"/>
      <c r="E75" s="100" t="str">
        <f>IFERROR(VLOOKUP(A75,CATALOGUE!$A$8:$F$188,6,FALSE),"")</f>
        <v/>
      </c>
      <c r="F75" s="88" t="str">
        <f t="shared" si="0"/>
        <v/>
      </c>
      <c r="G75" s="17"/>
      <c r="H75" s="121"/>
      <c r="I75" s="122"/>
      <c r="J75" s="123"/>
      <c r="K75" s="121"/>
      <c r="L75" s="153"/>
      <c r="M75" s="154"/>
      <c r="N75" s="175"/>
      <c r="O75" s="153"/>
      <c r="P75" s="154"/>
      <c r="Q75" s="175"/>
      <c r="R75" s="153"/>
      <c r="S75" s="154"/>
      <c r="T75" s="75" t="str">
        <f t="shared" si="1"/>
        <v/>
      </c>
    </row>
    <row r="76" spans="1:20" x14ac:dyDescent="0.2">
      <c r="A76" s="79"/>
      <c r="B76" s="84" t="str">
        <f>IFERROR(VLOOKUP(A76,CATALOGUE!$A$8:$F$188,5,FALSE),"")</f>
        <v/>
      </c>
      <c r="C76" s="268" t="str">
        <f>IFERROR(VLOOKUP(A76,CATALOGUE!$A$8:$F$188,4,FALSE),"")</f>
        <v/>
      </c>
      <c r="D76" s="99"/>
      <c r="E76" s="100" t="str">
        <f>IFERROR(VLOOKUP(A76,CATALOGUE!$A$8:$F$188,6,FALSE),"")</f>
        <v/>
      </c>
      <c r="F76" s="88" t="str">
        <f t="shared" si="0"/>
        <v/>
      </c>
      <c r="G76" s="17"/>
      <c r="H76" s="121"/>
      <c r="I76" s="122"/>
      <c r="J76" s="123"/>
      <c r="K76" s="121"/>
      <c r="L76" s="153"/>
      <c r="M76" s="154"/>
      <c r="N76" s="175"/>
      <c r="O76" s="153"/>
      <c r="P76" s="154"/>
      <c r="Q76" s="175"/>
      <c r="R76" s="153"/>
      <c r="S76" s="154"/>
      <c r="T76" s="75" t="str">
        <f t="shared" si="1"/>
        <v/>
      </c>
    </row>
    <row r="77" spans="1:20" x14ac:dyDescent="0.2">
      <c r="A77" s="79"/>
      <c r="B77" s="84" t="str">
        <f>IFERROR(VLOOKUP(A77,CATALOGUE!$A$8:$F$188,5,FALSE),"")</f>
        <v/>
      </c>
      <c r="C77" s="268" t="str">
        <f>IFERROR(VLOOKUP(A77,CATALOGUE!$A$8:$F$188,4,FALSE),"")</f>
        <v/>
      </c>
      <c r="D77" s="99"/>
      <c r="E77" s="100" t="str">
        <f>IFERROR(VLOOKUP(A77,CATALOGUE!$A$8:$F$188,6,FALSE),"")</f>
        <v/>
      </c>
      <c r="F77" s="88" t="str">
        <f t="shared" si="0"/>
        <v/>
      </c>
      <c r="G77" s="17"/>
      <c r="H77" s="121"/>
      <c r="I77" s="122"/>
      <c r="J77" s="123"/>
      <c r="K77" s="121"/>
      <c r="L77" s="153"/>
      <c r="M77" s="154"/>
      <c r="N77" s="175"/>
      <c r="O77" s="153"/>
      <c r="P77" s="154"/>
      <c r="Q77" s="175"/>
      <c r="R77" s="153"/>
      <c r="S77" s="154"/>
      <c r="T77" s="75" t="str">
        <f t="shared" si="1"/>
        <v/>
      </c>
    </row>
    <row r="78" spans="1:20" x14ac:dyDescent="0.2">
      <c r="A78" s="79"/>
      <c r="B78" s="84" t="str">
        <f>IFERROR(VLOOKUP(A78,CATALOGUE!$A$8:$F$188,5,FALSE),"")</f>
        <v/>
      </c>
      <c r="C78" s="268" t="str">
        <f>IFERROR(VLOOKUP(A78,CATALOGUE!$A$8:$F$188,4,FALSE),"")</f>
        <v/>
      </c>
      <c r="D78" s="99"/>
      <c r="E78" s="100" t="str">
        <f>IFERROR(VLOOKUP(A78,CATALOGUE!$A$8:$F$188,6,FALSE),"")</f>
        <v/>
      </c>
      <c r="F78" s="88" t="str">
        <f t="shared" si="0"/>
        <v/>
      </c>
      <c r="G78" s="17"/>
      <c r="H78" s="121"/>
      <c r="I78" s="122"/>
      <c r="J78" s="123"/>
      <c r="K78" s="121"/>
      <c r="L78" s="153"/>
      <c r="M78" s="154"/>
      <c r="N78" s="175"/>
      <c r="O78" s="153"/>
      <c r="P78" s="154"/>
      <c r="Q78" s="175"/>
      <c r="R78" s="153"/>
      <c r="S78" s="154"/>
      <c r="T78" s="75" t="str">
        <f t="shared" si="1"/>
        <v/>
      </c>
    </row>
    <row r="79" spans="1:20" x14ac:dyDescent="0.2">
      <c r="A79" s="79"/>
      <c r="B79" s="84" t="str">
        <f>IFERROR(VLOOKUP(A79,CATALOGUE!$A$8:$F$188,5,FALSE),"")</f>
        <v/>
      </c>
      <c r="C79" s="268" t="str">
        <f>IFERROR(VLOOKUP(A79,CATALOGUE!$A$8:$F$188,4,FALSE),"")</f>
        <v/>
      </c>
      <c r="D79" s="99"/>
      <c r="E79" s="100" t="str">
        <f>IFERROR(VLOOKUP(A79,CATALOGUE!$A$8:$F$188,6,FALSE),"")</f>
        <v/>
      </c>
      <c r="F79" s="88" t="str">
        <f t="shared" si="0"/>
        <v/>
      </c>
      <c r="G79" s="17"/>
      <c r="H79" s="121"/>
      <c r="I79" s="122"/>
      <c r="J79" s="123"/>
      <c r="K79" s="121"/>
      <c r="L79" s="153"/>
      <c r="M79" s="154"/>
      <c r="N79" s="175"/>
      <c r="O79" s="153"/>
      <c r="P79" s="154"/>
      <c r="Q79" s="175"/>
      <c r="R79" s="153"/>
      <c r="S79" s="154"/>
      <c r="T79" s="75" t="str">
        <f t="shared" si="1"/>
        <v/>
      </c>
    </row>
    <row r="80" spans="1:20" x14ac:dyDescent="0.2">
      <c r="A80" s="79"/>
      <c r="B80" s="84" t="str">
        <f>IFERROR(VLOOKUP(A80,CATALOGUE!$A$8:$F$188,5,FALSE),"")</f>
        <v/>
      </c>
      <c r="C80" s="268" t="str">
        <f>IFERROR(VLOOKUP(A80,CATALOGUE!$A$8:$F$188,4,FALSE),"")</f>
        <v/>
      </c>
      <c r="D80" s="99"/>
      <c r="E80" s="100" t="str">
        <f>IFERROR(VLOOKUP(A80,CATALOGUE!$A$8:$F$188,6,FALSE),"")</f>
        <v/>
      </c>
      <c r="F80" s="88" t="str">
        <f t="shared" si="0"/>
        <v/>
      </c>
      <c r="G80" s="17"/>
      <c r="H80" s="121"/>
      <c r="I80" s="122"/>
      <c r="J80" s="123"/>
      <c r="K80" s="121"/>
      <c r="L80" s="153"/>
      <c r="M80" s="154"/>
      <c r="N80" s="175"/>
      <c r="O80" s="153"/>
      <c r="P80" s="154"/>
      <c r="Q80" s="175"/>
      <c r="R80" s="153"/>
      <c r="S80" s="154"/>
      <c r="T80" s="75" t="str">
        <f t="shared" si="1"/>
        <v/>
      </c>
    </row>
    <row r="81" spans="1:20" x14ac:dyDescent="0.2">
      <c r="A81" s="79"/>
      <c r="B81" s="84" t="str">
        <f>IFERROR(VLOOKUP(A81,CATALOGUE!$A$8:$F$188,5,FALSE),"")</f>
        <v/>
      </c>
      <c r="C81" s="268" t="str">
        <f>IFERROR(VLOOKUP(A81,CATALOGUE!$A$8:$F$188,4,FALSE),"")</f>
        <v/>
      </c>
      <c r="D81" s="99"/>
      <c r="E81" s="100" t="str">
        <f>IFERROR(VLOOKUP(A81,CATALOGUE!$A$8:$F$188,6,FALSE),"")</f>
        <v/>
      </c>
      <c r="F81" s="88" t="str">
        <f t="shared" ref="F81:F117" si="2">IFERROR(D81*E81,"")</f>
        <v/>
      </c>
      <c r="G81" s="17"/>
      <c r="H81" s="121"/>
      <c r="I81" s="122"/>
      <c r="J81" s="123"/>
      <c r="K81" s="121"/>
      <c r="L81" s="153"/>
      <c r="M81" s="154"/>
      <c r="N81" s="175"/>
      <c r="O81" s="153"/>
      <c r="P81" s="154"/>
      <c r="Q81" s="175"/>
      <c r="R81" s="153"/>
      <c r="S81" s="154"/>
      <c r="T81" s="75" t="str">
        <f t="shared" ref="T81:T117" si="3">IF(D81&lt;&gt;SUM(H81:S81),"Please Correct Milestone","")</f>
        <v/>
      </c>
    </row>
    <row r="82" spans="1:20" x14ac:dyDescent="0.2">
      <c r="A82" s="79"/>
      <c r="B82" s="84" t="str">
        <f>IFERROR(VLOOKUP(A82,CATALOGUE!$A$8:$F$188,5,FALSE),"")</f>
        <v/>
      </c>
      <c r="C82" s="268" t="str">
        <f>IFERROR(VLOOKUP(A82,CATALOGUE!$A$8:$F$188,4,FALSE),"")</f>
        <v/>
      </c>
      <c r="D82" s="99"/>
      <c r="E82" s="100" t="str">
        <f>IFERROR(VLOOKUP(A82,CATALOGUE!$A$8:$F$188,6,FALSE),"")</f>
        <v/>
      </c>
      <c r="F82" s="88" t="str">
        <f t="shared" si="2"/>
        <v/>
      </c>
      <c r="G82" s="17"/>
      <c r="H82" s="121"/>
      <c r="I82" s="122"/>
      <c r="J82" s="123"/>
      <c r="K82" s="121"/>
      <c r="L82" s="153"/>
      <c r="M82" s="154"/>
      <c r="N82" s="175"/>
      <c r="O82" s="153"/>
      <c r="P82" s="154"/>
      <c r="Q82" s="175"/>
      <c r="R82" s="153"/>
      <c r="S82" s="154"/>
      <c r="T82" s="75" t="str">
        <f t="shared" si="3"/>
        <v/>
      </c>
    </row>
    <row r="83" spans="1:20" x14ac:dyDescent="0.2">
      <c r="A83" s="79"/>
      <c r="B83" s="84" t="str">
        <f>IFERROR(VLOOKUP(A83,CATALOGUE!$A$8:$F$188,5,FALSE),"")</f>
        <v/>
      </c>
      <c r="C83" s="268" t="str">
        <f>IFERROR(VLOOKUP(A83,CATALOGUE!$A$8:$F$188,4,FALSE),"")</f>
        <v/>
      </c>
      <c r="D83" s="99"/>
      <c r="E83" s="100" t="str">
        <f>IFERROR(VLOOKUP(A83,CATALOGUE!$A$8:$F$188,6,FALSE),"")</f>
        <v/>
      </c>
      <c r="F83" s="88" t="str">
        <f t="shared" si="2"/>
        <v/>
      </c>
      <c r="G83" s="17"/>
      <c r="H83" s="121"/>
      <c r="I83" s="122"/>
      <c r="J83" s="123"/>
      <c r="K83" s="121"/>
      <c r="L83" s="153"/>
      <c r="M83" s="154"/>
      <c r="N83" s="175"/>
      <c r="O83" s="153"/>
      <c r="P83" s="154"/>
      <c r="Q83" s="175"/>
      <c r="R83" s="153"/>
      <c r="S83" s="154"/>
      <c r="T83" s="75" t="str">
        <f t="shared" si="3"/>
        <v/>
      </c>
    </row>
    <row r="84" spans="1:20" x14ac:dyDescent="0.2">
      <c r="A84" s="79"/>
      <c r="B84" s="84" t="str">
        <f>IFERROR(VLOOKUP(A84,CATALOGUE!$A$8:$F$188,5,FALSE),"")</f>
        <v/>
      </c>
      <c r="C84" s="268" t="str">
        <f>IFERROR(VLOOKUP(A84,CATALOGUE!$A$8:$F$188,4,FALSE),"")</f>
        <v/>
      </c>
      <c r="D84" s="99"/>
      <c r="E84" s="100" t="str">
        <f>IFERROR(VLOOKUP(A84,CATALOGUE!$A$8:$F$188,6,FALSE),"")</f>
        <v/>
      </c>
      <c r="F84" s="88" t="str">
        <f t="shared" si="2"/>
        <v/>
      </c>
      <c r="G84" s="17"/>
      <c r="H84" s="121"/>
      <c r="I84" s="122"/>
      <c r="J84" s="123"/>
      <c r="K84" s="121"/>
      <c r="L84" s="153"/>
      <c r="M84" s="154"/>
      <c r="N84" s="175"/>
      <c r="O84" s="153"/>
      <c r="P84" s="154"/>
      <c r="Q84" s="175"/>
      <c r="R84" s="153"/>
      <c r="S84" s="154"/>
      <c r="T84" s="75" t="str">
        <f t="shared" si="3"/>
        <v/>
      </c>
    </row>
    <row r="85" spans="1:20" x14ac:dyDescent="0.2">
      <c r="A85" s="79"/>
      <c r="B85" s="84" t="str">
        <f>IFERROR(VLOOKUP(A85,CATALOGUE!$A$8:$F$188,5,FALSE),"")</f>
        <v/>
      </c>
      <c r="C85" s="268" t="str">
        <f>IFERROR(VLOOKUP(A85,CATALOGUE!$A$8:$F$188,4,FALSE),"")</f>
        <v/>
      </c>
      <c r="D85" s="99"/>
      <c r="E85" s="100" t="str">
        <f>IFERROR(VLOOKUP(A85,CATALOGUE!$A$8:$F$188,6,FALSE),"")</f>
        <v/>
      </c>
      <c r="F85" s="88" t="str">
        <f t="shared" si="2"/>
        <v/>
      </c>
      <c r="G85" s="17"/>
      <c r="H85" s="121"/>
      <c r="I85" s="122"/>
      <c r="J85" s="123"/>
      <c r="K85" s="121"/>
      <c r="L85" s="153"/>
      <c r="M85" s="154"/>
      <c r="N85" s="175"/>
      <c r="O85" s="153"/>
      <c r="P85" s="154"/>
      <c r="Q85" s="175"/>
      <c r="R85" s="153"/>
      <c r="S85" s="154"/>
      <c r="T85" s="75" t="str">
        <f t="shared" si="3"/>
        <v/>
      </c>
    </row>
    <row r="86" spans="1:20" x14ac:dyDescent="0.2">
      <c r="A86" s="79"/>
      <c r="B86" s="84" t="str">
        <f>IFERROR(VLOOKUP(A86,CATALOGUE!$A$8:$F$188,5,FALSE),"")</f>
        <v/>
      </c>
      <c r="C86" s="268" t="str">
        <f>IFERROR(VLOOKUP(A86,CATALOGUE!$A$8:$F$188,4,FALSE),"")</f>
        <v/>
      </c>
      <c r="D86" s="99"/>
      <c r="E86" s="100" t="str">
        <f>IFERROR(VLOOKUP(A86,CATALOGUE!$A$8:$F$188,6,FALSE),"")</f>
        <v/>
      </c>
      <c r="F86" s="88" t="str">
        <f t="shared" si="2"/>
        <v/>
      </c>
      <c r="G86" s="17"/>
      <c r="H86" s="121"/>
      <c r="I86" s="122"/>
      <c r="J86" s="123"/>
      <c r="K86" s="121"/>
      <c r="L86" s="153"/>
      <c r="M86" s="154"/>
      <c r="N86" s="175"/>
      <c r="O86" s="153"/>
      <c r="P86" s="154"/>
      <c r="Q86" s="175"/>
      <c r="R86" s="153"/>
      <c r="S86" s="154"/>
      <c r="T86" s="75" t="str">
        <f t="shared" si="3"/>
        <v/>
      </c>
    </row>
    <row r="87" spans="1:20" x14ac:dyDescent="0.2">
      <c r="A87" s="79"/>
      <c r="B87" s="84" t="str">
        <f>IFERROR(VLOOKUP(A87,CATALOGUE!$A$8:$F$188,5,FALSE),"")</f>
        <v/>
      </c>
      <c r="C87" s="268" t="str">
        <f>IFERROR(VLOOKUP(A87,CATALOGUE!$A$8:$F$188,4,FALSE),"")</f>
        <v/>
      </c>
      <c r="D87" s="99"/>
      <c r="E87" s="100" t="str">
        <f>IFERROR(VLOOKUP(A87,CATALOGUE!$A$8:$F$188,6,FALSE),"")</f>
        <v/>
      </c>
      <c r="F87" s="88" t="str">
        <f t="shared" si="2"/>
        <v/>
      </c>
      <c r="G87" s="17"/>
      <c r="H87" s="121"/>
      <c r="I87" s="122"/>
      <c r="J87" s="123"/>
      <c r="K87" s="121"/>
      <c r="L87" s="153"/>
      <c r="M87" s="154"/>
      <c r="N87" s="175"/>
      <c r="O87" s="153"/>
      <c r="P87" s="154"/>
      <c r="Q87" s="175"/>
      <c r="R87" s="153"/>
      <c r="S87" s="154"/>
      <c r="T87" s="75" t="str">
        <f t="shared" si="3"/>
        <v/>
      </c>
    </row>
    <row r="88" spans="1:20" x14ac:dyDescent="0.2">
      <c r="A88" s="79"/>
      <c r="B88" s="84" t="str">
        <f>IFERROR(VLOOKUP(A88,CATALOGUE!$A$8:$F$188,5,FALSE),"")</f>
        <v/>
      </c>
      <c r="C88" s="268" t="str">
        <f>IFERROR(VLOOKUP(A88,CATALOGUE!$A$8:$F$188,4,FALSE),"")</f>
        <v/>
      </c>
      <c r="D88" s="99"/>
      <c r="E88" s="100" t="str">
        <f>IFERROR(VLOOKUP(A88,CATALOGUE!$A$8:$F$188,6,FALSE),"")</f>
        <v/>
      </c>
      <c r="F88" s="88" t="str">
        <f t="shared" si="2"/>
        <v/>
      </c>
      <c r="G88" s="17"/>
      <c r="H88" s="121"/>
      <c r="I88" s="122"/>
      <c r="J88" s="123"/>
      <c r="K88" s="121"/>
      <c r="L88" s="153"/>
      <c r="M88" s="154"/>
      <c r="N88" s="175"/>
      <c r="O88" s="153"/>
      <c r="P88" s="154"/>
      <c r="Q88" s="175"/>
      <c r="R88" s="153"/>
      <c r="S88" s="154"/>
      <c r="T88" s="75" t="str">
        <f t="shared" si="3"/>
        <v/>
      </c>
    </row>
    <row r="89" spans="1:20" x14ac:dyDescent="0.2">
      <c r="A89" s="79"/>
      <c r="B89" s="84" t="str">
        <f>IFERROR(VLOOKUP(A89,CATALOGUE!$A$8:$F$188,5,FALSE),"")</f>
        <v/>
      </c>
      <c r="C89" s="268" t="str">
        <f>IFERROR(VLOOKUP(A89,CATALOGUE!$A$8:$F$188,4,FALSE),"")</f>
        <v/>
      </c>
      <c r="D89" s="99"/>
      <c r="E89" s="100" t="str">
        <f>IFERROR(VLOOKUP(A89,CATALOGUE!$A$8:$F$188,6,FALSE),"")</f>
        <v/>
      </c>
      <c r="F89" s="88" t="str">
        <f t="shared" si="2"/>
        <v/>
      </c>
      <c r="G89" s="17"/>
      <c r="H89" s="121"/>
      <c r="I89" s="122"/>
      <c r="J89" s="123"/>
      <c r="K89" s="121"/>
      <c r="L89" s="153"/>
      <c r="M89" s="154"/>
      <c r="N89" s="175"/>
      <c r="O89" s="153"/>
      <c r="P89" s="154"/>
      <c r="Q89" s="175"/>
      <c r="R89" s="153"/>
      <c r="S89" s="154"/>
      <c r="T89" s="75" t="str">
        <f t="shared" si="3"/>
        <v/>
      </c>
    </row>
    <row r="90" spans="1:20" x14ac:dyDescent="0.2">
      <c r="A90" s="79"/>
      <c r="B90" s="84" t="str">
        <f>IFERROR(VLOOKUP(A90,CATALOGUE!$A$8:$F$188,5,FALSE),"")</f>
        <v/>
      </c>
      <c r="C90" s="268" t="str">
        <f>IFERROR(VLOOKUP(A90,CATALOGUE!$A$8:$F$188,4,FALSE),"")</f>
        <v/>
      </c>
      <c r="D90" s="99"/>
      <c r="E90" s="100" t="str">
        <f>IFERROR(VLOOKUP(A90,CATALOGUE!$A$8:$F$188,6,FALSE),"")</f>
        <v/>
      </c>
      <c r="F90" s="88" t="str">
        <f t="shared" si="2"/>
        <v/>
      </c>
      <c r="G90" s="17"/>
      <c r="H90" s="121"/>
      <c r="I90" s="122"/>
      <c r="J90" s="123"/>
      <c r="K90" s="121"/>
      <c r="L90" s="153"/>
      <c r="M90" s="154"/>
      <c r="N90" s="175"/>
      <c r="O90" s="153"/>
      <c r="P90" s="154"/>
      <c r="Q90" s="175"/>
      <c r="R90" s="153"/>
      <c r="S90" s="154"/>
      <c r="T90" s="75" t="str">
        <f t="shared" si="3"/>
        <v/>
      </c>
    </row>
    <row r="91" spans="1:20" x14ac:dyDescent="0.2">
      <c r="A91" s="79"/>
      <c r="B91" s="84" t="str">
        <f>IFERROR(VLOOKUP(A91,CATALOGUE!$A$8:$F$188,5,FALSE),"")</f>
        <v/>
      </c>
      <c r="C91" s="268" t="str">
        <f>IFERROR(VLOOKUP(A91,CATALOGUE!$A$8:$F$188,4,FALSE),"")</f>
        <v/>
      </c>
      <c r="D91" s="99"/>
      <c r="E91" s="100" t="str">
        <f>IFERROR(VLOOKUP(A91,CATALOGUE!$A$8:$F$188,6,FALSE),"")</f>
        <v/>
      </c>
      <c r="F91" s="88" t="str">
        <f t="shared" si="2"/>
        <v/>
      </c>
      <c r="G91" s="17"/>
      <c r="H91" s="121"/>
      <c r="I91" s="122"/>
      <c r="J91" s="123"/>
      <c r="K91" s="121"/>
      <c r="L91" s="153"/>
      <c r="M91" s="154"/>
      <c r="N91" s="175"/>
      <c r="O91" s="153"/>
      <c r="P91" s="154"/>
      <c r="Q91" s="175"/>
      <c r="R91" s="153"/>
      <c r="S91" s="154"/>
      <c r="T91" s="75" t="str">
        <f t="shared" si="3"/>
        <v/>
      </c>
    </row>
    <row r="92" spans="1:20" x14ac:dyDescent="0.2">
      <c r="A92" s="79"/>
      <c r="B92" s="84" t="str">
        <f>IFERROR(VLOOKUP(A92,CATALOGUE!$A$8:$F$188,5,FALSE),"")</f>
        <v/>
      </c>
      <c r="C92" s="268" t="str">
        <f>IFERROR(VLOOKUP(A92,CATALOGUE!$A$8:$F$188,4,FALSE),"")</f>
        <v/>
      </c>
      <c r="D92" s="99"/>
      <c r="E92" s="100" t="str">
        <f>IFERROR(VLOOKUP(A92,CATALOGUE!$A$8:$F$188,6,FALSE),"")</f>
        <v/>
      </c>
      <c r="F92" s="88" t="str">
        <f t="shared" si="2"/>
        <v/>
      </c>
      <c r="G92" s="17"/>
      <c r="H92" s="121"/>
      <c r="I92" s="122"/>
      <c r="J92" s="123"/>
      <c r="K92" s="121"/>
      <c r="L92" s="153"/>
      <c r="M92" s="154"/>
      <c r="N92" s="175"/>
      <c r="O92" s="153"/>
      <c r="P92" s="154"/>
      <c r="Q92" s="175"/>
      <c r="R92" s="153"/>
      <c r="S92" s="154"/>
      <c r="T92" s="75" t="str">
        <f t="shared" si="3"/>
        <v/>
      </c>
    </row>
    <row r="93" spans="1:20" x14ac:dyDescent="0.2">
      <c r="A93" s="79"/>
      <c r="B93" s="84" t="str">
        <f>IFERROR(VLOOKUP(A93,CATALOGUE!$A$8:$F$188,5,FALSE),"")</f>
        <v/>
      </c>
      <c r="C93" s="268" t="str">
        <f>IFERROR(VLOOKUP(A93,CATALOGUE!$A$8:$F$188,4,FALSE),"")</f>
        <v/>
      </c>
      <c r="D93" s="99"/>
      <c r="E93" s="100" t="str">
        <f>IFERROR(VLOOKUP(A93,CATALOGUE!$A$8:$F$188,6,FALSE),"")</f>
        <v/>
      </c>
      <c r="F93" s="88" t="str">
        <f t="shared" si="2"/>
        <v/>
      </c>
      <c r="G93" s="17"/>
      <c r="H93" s="121"/>
      <c r="I93" s="122"/>
      <c r="J93" s="123"/>
      <c r="K93" s="121"/>
      <c r="L93" s="153"/>
      <c r="M93" s="154"/>
      <c r="N93" s="175"/>
      <c r="O93" s="153"/>
      <c r="P93" s="154"/>
      <c r="Q93" s="175"/>
      <c r="R93" s="153"/>
      <c r="S93" s="154"/>
      <c r="T93" s="75" t="str">
        <f t="shared" si="3"/>
        <v/>
      </c>
    </row>
    <row r="94" spans="1:20" x14ac:dyDescent="0.2">
      <c r="A94" s="79"/>
      <c r="B94" s="84" t="str">
        <f>IFERROR(VLOOKUP(A94,CATALOGUE!$A$8:$F$188,5,FALSE),"")</f>
        <v/>
      </c>
      <c r="C94" s="268" t="str">
        <f>IFERROR(VLOOKUP(A94,CATALOGUE!$A$8:$F$188,4,FALSE),"")</f>
        <v/>
      </c>
      <c r="D94" s="99"/>
      <c r="E94" s="100" t="str">
        <f>IFERROR(VLOOKUP(A94,CATALOGUE!$A$8:$F$188,6,FALSE),"")</f>
        <v/>
      </c>
      <c r="F94" s="88" t="str">
        <f t="shared" si="2"/>
        <v/>
      </c>
      <c r="G94" s="17"/>
      <c r="H94" s="121"/>
      <c r="I94" s="122"/>
      <c r="J94" s="123"/>
      <c r="K94" s="121"/>
      <c r="L94" s="153"/>
      <c r="M94" s="154"/>
      <c r="N94" s="175"/>
      <c r="O94" s="153"/>
      <c r="P94" s="154"/>
      <c r="Q94" s="175"/>
      <c r="R94" s="153"/>
      <c r="S94" s="154"/>
      <c r="T94" s="75" t="str">
        <f t="shared" si="3"/>
        <v/>
      </c>
    </row>
    <row r="95" spans="1:20" x14ac:dyDescent="0.2">
      <c r="A95" s="79"/>
      <c r="B95" s="84" t="str">
        <f>IFERROR(VLOOKUP(A95,CATALOGUE!$A$8:$F$188,5,FALSE),"")</f>
        <v/>
      </c>
      <c r="C95" s="268" t="str">
        <f>IFERROR(VLOOKUP(A95,CATALOGUE!$A$8:$F$188,4,FALSE),"")</f>
        <v/>
      </c>
      <c r="D95" s="99"/>
      <c r="E95" s="100" t="str">
        <f>IFERROR(VLOOKUP(A95,CATALOGUE!$A$8:$F$188,6,FALSE),"")</f>
        <v/>
      </c>
      <c r="F95" s="88" t="str">
        <f t="shared" si="2"/>
        <v/>
      </c>
      <c r="G95" s="17"/>
      <c r="H95" s="121"/>
      <c r="I95" s="122"/>
      <c r="J95" s="123"/>
      <c r="K95" s="121"/>
      <c r="L95" s="153"/>
      <c r="M95" s="154"/>
      <c r="N95" s="175"/>
      <c r="O95" s="153"/>
      <c r="P95" s="154"/>
      <c r="Q95" s="175"/>
      <c r="R95" s="153"/>
      <c r="S95" s="154"/>
      <c r="T95" s="75" t="str">
        <f t="shared" si="3"/>
        <v/>
      </c>
    </row>
    <row r="96" spans="1:20" x14ac:dyDescent="0.2">
      <c r="A96" s="79"/>
      <c r="B96" s="84" t="str">
        <f>IFERROR(VLOOKUP(A96,CATALOGUE!$A$8:$F$188,5,FALSE),"")</f>
        <v/>
      </c>
      <c r="C96" s="268" t="str">
        <f>IFERROR(VLOOKUP(A96,CATALOGUE!$A$8:$F$188,4,FALSE),"")</f>
        <v/>
      </c>
      <c r="D96" s="99"/>
      <c r="E96" s="100" t="str">
        <f>IFERROR(VLOOKUP(A96,CATALOGUE!$A$8:$F$188,6,FALSE),"")</f>
        <v/>
      </c>
      <c r="F96" s="88" t="str">
        <f t="shared" si="2"/>
        <v/>
      </c>
      <c r="G96" s="17"/>
      <c r="H96" s="121"/>
      <c r="I96" s="122"/>
      <c r="J96" s="123"/>
      <c r="K96" s="121"/>
      <c r="L96" s="153"/>
      <c r="M96" s="154"/>
      <c r="N96" s="175"/>
      <c r="O96" s="153"/>
      <c r="P96" s="154"/>
      <c r="Q96" s="175"/>
      <c r="R96" s="153"/>
      <c r="S96" s="154"/>
      <c r="T96" s="75" t="str">
        <f t="shared" si="3"/>
        <v/>
      </c>
    </row>
    <row r="97" spans="1:20" x14ac:dyDescent="0.2">
      <c r="A97" s="79"/>
      <c r="B97" s="84" t="str">
        <f>IFERROR(VLOOKUP(A97,CATALOGUE!$A$8:$F$188,5,FALSE),"")</f>
        <v/>
      </c>
      <c r="C97" s="268" t="str">
        <f>IFERROR(VLOOKUP(A97,CATALOGUE!$A$8:$F$188,4,FALSE),"")</f>
        <v/>
      </c>
      <c r="D97" s="99"/>
      <c r="E97" s="100" t="str">
        <f>IFERROR(VLOOKUP(A97,CATALOGUE!$A$8:$F$188,6,FALSE),"")</f>
        <v/>
      </c>
      <c r="F97" s="88" t="str">
        <f t="shared" si="2"/>
        <v/>
      </c>
      <c r="G97" s="17"/>
      <c r="H97" s="121"/>
      <c r="I97" s="122"/>
      <c r="J97" s="123"/>
      <c r="K97" s="121"/>
      <c r="L97" s="153"/>
      <c r="M97" s="154"/>
      <c r="N97" s="175"/>
      <c r="O97" s="153"/>
      <c r="P97" s="154"/>
      <c r="Q97" s="175"/>
      <c r="R97" s="153"/>
      <c r="S97" s="154"/>
      <c r="T97" s="75" t="str">
        <f t="shared" si="3"/>
        <v/>
      </c>
    </row>
    <row r="98" spans="1:20" x14ac:dyDescent="0.2">
      <c r="A98" s="79"/>
      <c r="B98" s="84" t="str">
        <f>IFERROR(VLOOKUP(A98,CATALOGUE!$A$8:$F$188,5,FALSE),"")</f>
        <v/>
      </c>
      <c r="C98" s="268" t="str">
        <f>IFERROR(VLOOKUP(A98,CATALOGUE!$A$8:$F$188,4,FALSE),"")</f>
        <v/>
      </c>
      <c r="D98" s="99"/>
      <c r="E98" s="100" t="str">
        <f>IFERROR(VLOOKUP(A98,CATALOGUE!$A$8:$F$188,6,FALSE),"")</f>
        <v/>
      </c>
      <c r="F98" s="88" t="str">
        <f t="shared" si="2"/>
        <v/>
      </c>
      <c r="G98" s="17"/>
      <c r="H98" s="121"/>
      <c r="I98" s="122"/>
      <c r="J98" s="123"/>
      <c r="K98" s="121"/>
      <c r="L98" s="153"/>
      <c r="M98" s="154"/>
      <c r="N98" s="175"/>
      <c r="O98" s="153"/>
      <c r="P98" s="154"/>
      <c r="Q98" s="175"/>
      <c r="R98" s="153"/>
      <c r="S98" s="154"/>
      <c r="T98" s="75" t="str">
        <f t="shared" si="3"/>
        <v/>
      </c>
    </row>
    <row r="99" spans="1:20" x14ac:dyDescent="0.2">
      <c r="A99" s="79"/>
      <c r="B99" s="84" t="str">
        <f>IFERROR(VLOOKUP(A99,CATALOGUE!$A$8:$F$188,5,FALSE),"")</f>
        <v/>
      </c>
      <c r="C99" s="268" t="str">
        <f>IFERROR(VLOOKUP(A99,CATALOGUE!$A$8:$F$188,4,FALSE),"")</f>
        <v/>
      </c>
      <c r="D99" s="99"/>
      <c r="E99" s="100" t="str">
        <f>IFERROR(VLOOKUP(A99,CATALOGUE!$A$8:$F$188,6,FALSE),"")</f>
        <v/>
      </c>
      <c r="F99" s="88" t="str">
        <f t="shared" si="2"/>
        <v/>
      </c>
      <c r="G99" s="17"/>
      <c r="H99" s="124"/>
      <c r="I99" s="125"/>
      <c r="J99" s="126"/>
      <c r="K99" s="124"/>
      <c r="L99" s="155"/>
      <c r="M99" s="156"/>
      <c r="N99" s="176"/>
      <c r="O99" s="155"/>
      <c r="P99" s="156"/>
      <c r="Q99" s="176"/>
      <c r="R99" s="155"/>
      <c r="S99" s="156"/>
      <c r="T99" s="75" t="str">
        <f t="shared" si="3"/>
        <v/>
      </c>
    </row>
    <row r="100" spans="1:20" x14ac:dyDescent="0.2">
      <c r="A100" s="79"/>
      <c r="B100" s="84" t="str">
        <f>IFERROR(VLOOKUP(A100,CATALOGUE!$A$8:$F$188,5,FALSE),"")</f>
        <v/>
      </c>
      <c r="C100" s="268" t="str">
        <f>IFERROR(VLOOKUP(A100,CATALOGUE!$A$8:$F$188,4,FALSE),"")</f>
        <v/>
      </c>
      <c r="D100" s="99"/>
      <c r="E100" s="100" t="str">
        <f>IFERROR(VLOOKUP(A100,CATALOGUE!$A$8:$F$188,6,FALSE),"")</f>
        <v/>
      </c>
      <c r="F100" s="88" t="str">
        <f t="shared" si="2"/>
        <v/>
      </c>
      <c r="G100" s="17"/>
      <c r="H100" s="124"/>
      <c r="I100" s="125"/>
      <c r="J100" s="126"/>
      <c r="K100" s="124"/>
      <c r="L100" s="155"/>
      <c r="M100" s="156"/>
      <c r="N100" s="176"/>
      <c r="O100" s="155"/>
      <c r="P100" s="156"/>
      <c r="Q100" s="176"/>
      <c r="R100" s="155"/>
      <c r="S100" s="156"/>
      <c r="T100" s="75" t="str">
        <f t="shared" si="3"/>
        <v/>
      </c>
    </row>
    <row r="101" spans="1:20" x14ac:dyDescent="0.2">
      <c r="A101" s="79"/>
      <c r="B101" s="84" t="str">
        <f>IFERROR(VLOOKUP(A101,CATALOGUE!$A$8:$F$188,5,FALSE),"")</f>
        <v/>
      </c>
      <c r="C101" s="268" t="str">
        <f>IFERROR(VLOOKUP(A101,CATALOGUE!$A$8:$F$188,4,FALSE),"")</f>
        <v/>
      </c>
      <c r="D101" s="99"/>
      <c r="E101" s="100" t="str">
        <f>IFERROR(VLOOKUP(A101,CATALOGUE!$A$8:$F$188,6,FALSE),"")</f>
        <v/>
      </c>
      <c r="F101" s="88" t="str">
        <f t="shared" si="2"/>
        <v/>
      </c>
      <c r="G101" s="17"/>
      <c r="H101" s="121"/>
      <c r="I101" s="122"/>
      <c r="J101" s="123"/>
      <c r="K101" s="121"/>
      <c r="L101" s="153"/>
      <c r="M101" s="154"/>
      <c r="N101" s="175"/>
      <c r="O101" s="153"/>
      <c r="P101" s="154"/>
      <c r="Q101" s="175"/>
      <c r="R101" s="153"/>
      <c r="S101" s="154"/>
      <c r="T101" s="75" t="str">
        <f t="shared" si="3"/>
        <v/>
      </c>
    </row>
    <row r="102" spans="1:20" x14ac:dyDescent="0.2">
      <c r="A102" s="79"/>
      <c r="B102" s="84" t="str">
        <f>IFERROR(VLOOKUP(A102,CATALOGUE!$A$8:$F$188,5,FALSE),"")</f>
        <v/>
      </c>
      <c r="C102" s="268" t="str">
        <f>IFERROR(VLOOKUP(A102,CATALOGUE!$A$8:$F$188,4,FALSE),"")</f>
        <v/>
      </c>
      <c r="D102" s="99"/>
      <c r="E102" s="100" t="str">
        <f>IFERROR(VLOOKUP(A102,CATALOGUE!$A$8:$F$188,6,FALSE),"")</f>
        <v/>
      </c>
      <c r="F102" s="88" t="str">
        <f t="shared" si="2"/>
        <v/>
      </c>
      <c r="G102" s="17"/>
      <c r="H102" s="121"/>
      <c r="I102" s="122"/>
      <c r="J102" s="123"/>
      <c r="K102" s="121"/>
      <c r="L102" s="153"/>
      <c r="M102" s="154"/>
      <c r="N102" s="175"/>
      <c r="O102" s="153"/>
      <c r="P102" s="154"/>
      <c r="Q102" s="175"/>
      <c r="R102" s="153"/>
      <c r="S102" s="154"/>
      <c r="T102" s="75" t="str">
        <f t="shared" si="3"/>
        <v/>
      </c>
    </row>
    <row r="103" spans="1:20" x14ac:dyDescent="0.2">
      <c r="A103" s="79"/>
      <c r="B103" s="84" t="str">
        <f>IFERROR(VLOOKUP(A103,CATALOGUE!$A$8:$F$188,5,FALSE),"")</f>
        <v/>
      </c>
      <c r="C103" s="268" t="str">
        <f>IFERROR(VLOOKUP(A103,CATALOGUE!$A$8:$F$188,4,FALSE),"")</f>
        <v/>
      </c>
      <c r="D103" s="99"/>
      <c r="E103" s="100" t="str">
        <f>IFERROR(VLOOKUP(A103,CATALOGUE!$A$8:$F$188,6,FALSE),"")</f>
        <v/>
      </c>
      <c r="F103" s="88" t="str">
        <f t="shared" si="2"/>
        <v/>
      </c>
      <c r="G103" s="17"/>
      <c r="H103" s="121"/>
      <c r="I103" s="122"/>
      <c r="J103" s="123"/>
      <c r="K103" s="121"/>
      <c r="L103" s="153"/>
      <c r="M103" s="154"/>
      <c r="N103" s="175"/>
      <c r="O103" s="153"/>
      <c r="P103" s="154"/>
      <c r="Q103" s="175"/>
      <c r="R103" s="153"/>
      <c r="S103" s="154"/>
      <c r="T103" s="75" t="str">
        <f t="shared" si="3"/>
        <v/>
      </c>
    </row>
    <row r="104" spans="1:20" x14ac:dyDescent="0.2">
      <c r="A104" s="79"/>
      <c r="B104" s="84" t="str">
        <f>IFERROR(VLOOKUP(A104,CATALOGUE!$A$8:$F$188,5,FALSE),"")</f>
        <v/>
      </c>
      <c r="C104" s="268" t="str">
        <f>IFERROR(VLOOKUP(A104,CATALOGUE!$A$8:$F$188,4,FALSE),"")</f>
        <v/>
      </c>
      <c r="D104" s="99"/>
      <c r="E104" s="100" t="str">
        <f>IFERROR(VLOOKUP(A104,CATALOGUE!$A$8:$F$188,6,FALSE),"")</f>
        <v/>
      </c>
      <c r="F104" s="88" t="str">
        <f t="shared" si="2"/>
        <v/>
      </c>
      <c r="G104" s="17"/>
      <c r="H104" s="121"/>
      <c r="I104" s="122"/>
      <c r="J104" s="123"/>
      <c r="K104" s="121"/>
      <c r="L104" s="153"/>
      <c r="M104" s="154"/>
      <c r="N104" s="175"/>
      <c r="O104" s="153"/>
      <c r="P104" s="154"/>
      <c r="Q104" s="175"/>
      <c r="R104" s="153"/>
      <c r="S104" s="154"/>
      <c r="T104" s="75" t="str">
        <f t="shared" si="3"/>
        <v/>
      </c>
    </row>
    <row r="105" spans="1:20" x14ac:dyDescent="0.2">
      <c r="A105" s="79"/>
      <c r="B105" s="84" t="str">
        <f>IFERROR(VLOOKUP(A105,CATALOGUE!$A$8:$F$188,5,FALSE),"")</f>
        <v/>
      </c>
      <c r="C105" s="268" t="str">
        <f>IFERROR(VLOOKUP(A105,CATALOGUE!$A$8:$F$188,4,FALSE),"")</f>
        <v/>
      </c>
      <c r="D105" s="99"/>
      <c r="E105" s="100" t="str">
        <f>IFERROR(VLOOKUP(A105,CATALOGUE!$A$8:$F$188,6,FALSE),"")</f>
        <v/>
      </c>
      <c r="F105" s="88" t="str">
        <f t="shared" si="2"/>
        <v/>
      </c>
      <c r="G105" s="17"/>
      <c r="H105" s="124"/>
      <c r="I105" s="125"/>
      <c r="J105" s="126"/>
      <c r="K105" s="124"/>
      <c r="L105" s="155"/>
      <c r="M105" s="156"/>
      <c r="N105" s="176"/>
      <c r="O105" s="155"/>
      <c r="P105" s="156"/>
      <c r="Q105" s="176"/>
      <c r="R105" s="155"/>
      <c r="S105" s="156"/>
      <c r="T105" s="75" t="str">
        <f t="shared" si="3"/>
        <v/>
      </c>
    </row>
    <row r="106" spans="1:20" x14ac:dyDescent="0.2">
      <c r="A106" s="79"/>
      <c r="B106" s="84" t="str">
        <f>IFERROR(VLOOKUP(A106,CATALOGUE!$A$8:$F$188,5,FALSE),"")</f>
        <v/>
      </c>
      <c r="C106" s="268" t="str">
        <f>IFERROR(VLOOKUP(A106,CATALOGUE!$A$8:$F$188,4,FALSE),"")</f>
        <v/>
      </c>
      <c r="D106" s="99"/>
      <c r="E106" s="100" t="str">
        <f>IFERROR(VLOOKUP(A106,CATALOGUE!$A$8:$F$188,6,FALSE),"")</f>
        <v/>
      </c>
      <c r="F106" s="88" t="str">
        <f t="shared" si="2"/>
        <v/>
      </c>
      <c r="G106" s="17"/>
      <c r="H106" s="124"/>
      <c r="I106" s="125"/>
      <c r="J106" s="126"/>
      <c r="K106" s="124"/>
      <c r="L106" s="155"/>
      <c r="M106" s="156"/>
      <c r="N106" s="176"/>
      <c r="O106" s="155"/>
      <c r="P106" s="156"/>
      <c r="Q106" s="176"/>
      <c r="R106" s="155"/>
      <c r="S106" s="156"/>
      <c r="T106" s="75" t="str">
        <f t="shared" si="3"/>
        <v/>
      </c>
    </row>
    <row r="107" spans="1:20" x14ac:dyDescent="0.2">
      <c r="A107" s="79"/>
      <c r="B107" s="84" t="str">
        <f>IFERROR(VLOOKUP(A107,CATALOGUE!$A$8:$F$188,5,FALSE),"")</f>
        <v/>
      </c>
      <c r="C107" s="268" t="str">
        <f>IFERROR(VLOOKUP(A107,CATALOGUE!$A$8:$F$188,4,FALSE),"")</f>
        <v/>
      </c>
      <c r="D107" s="99"/>
      <c r="E107" s="100" t="str">
        <f>IFERROR(VLOOKUP(A107,CATALOGUE!$A$8:$F$188,6,FALSE),"")</f>
        <v/>
      </c>
      <c r="F107" s="88" t="str">
        <f t="shared" si="2"/>
        <v/>
      </c>
      <c r="G107" s="17"/>
      <c r="H107" s="124"/>
      <c r="I107" s="125"/>
      <c r="J107" s="126"/>
      <c r="K107" s="124"/>
      <c r="L107" s="155"/>
      <c r="M107" s="156"/>
      <c r="N107" s="176"/>
      <c r="O107" s="155"/>
      <c r="P107" s="156"/>
      <c r="Q107" s="176"/>
      <c r="R107" s="155"/>
      <c r="S107" s="156"/>
      <c r="T107" s="75" t="str">
        <f t="shared" si="3"/>
        <v/>
      </c>
    </row>
    <row r="108" spans="1:20" x14ac:dyDescent="0.2">
      <c r="A108" s="79"/>
      <c r="B108" s="84" t="str">
        <f>IFERROR(VLOOKUP(A108,CATALOGUE!$A$8:$F$188,5,FALSE),"")</f>
        <v/>
      </c>
      <c r="C108" s="268" t="str">
        <f>IFERROR(VLOOKUP(A108,CATALOGUE!$A$8:$F$188,4,FALSE),"")</f>
        <v/>
      </c>
      <c r="D108" s="99"/>
      <c r="E108" s="100" t="str">
        <f>IFERROR(VLOOKUP(A108,CATALOGUE!$A$8:$F$188,6,FALSE),"")</f>
        <v/>
      </c>
      <c r="F108" s="88" t="str">
        <f t="shared" si="2"/>
        <v/>
      </c>
      <c r="G108" s="17"/>
      <c r="H108" s="124"/>
      <c r="I108" s="125"/>
      <c r="J108" s="126"/>
      <c r="K108" s="124"/>
      <c r="L108" s="155"/>
      <c r="M108" s="156"/>
      <c r="N108" s="176"/>
      <c r="O108" s="155"/>
      <c r="P108" s="156"/>
      <c r="Q108" s="176"/>
      <c r="R108" s="155"/>
      <c r="S108" s="156"/>
      <c r="T108" s="75" t="str">
        <f t="shared" si="3"/>
        <v/>
      </c>
    </row>
    <row r="109" spans="1:20" x14ac:dyDescent="0.2">
      <c r="A109" s="79"/>
      <c r="B109" s="84" t="str">
        <f>IFERROR(VLOOKUP(A109,CATALOGUE!$A$8:$F$188,5,FALSE),"")</f>
        <v/>
      </c>
      <c r="C109" s="268" t="str">
        <f>IFERROR(VLOOKUP(A109,CATALOGUE!$A$8:$F$188,4,FALSE),"")</f>
        <v/>
      </c>
      <c r="D109" s="99"/>
      <c r="E109" s="100" t="str">
        <f>IFERROR(VLOOKUP(A109,CATALOGUE!$A$8:$F$188,6,FALSE),"")</f>
        <v/>
      </c>
      <c r="F109" s="88" t="str">
        <f t="shared" si="2"/>
        <v/>
      </c>
      <c r="G109" s="17"/>
      <c r="H109" s="124"/>
      <c r="I109" s="125"/>
      <c r="J109" s="126"/>
      <c r="K109" s="124"/>
      <c r="L109" s="155"/>
      <c r="M109" s="156"/>
      <c r="N109" s="176"/>
      <c r="O109" s="155"/>
      <c r="P109" s="156"/>
      <c r="Q109" s="176"/>
      <c r="R109" s="155"/>
      <c r="S109" s="156"/>
      <c r="T109" s="75" t="str">
        <f t="shared" si="3"/>
        <v/>
      </c>
    </row>
    <row r="110" spans="1:20" x14ac:dyDescent="0.2">
      <c r="A110" s="79"/>
      <c r="B110" s="84" t="str">
        <f>IFERROR(VLOOKUP(A110,CATALOGUE!$A$8:$F$188,5,FALSE),"")</f>
        <v/>
      </c>
      <c r="C110" s="268" t="str">
        <f>IFERROR(VLOOKUP(A110,CATALOGUE!$A$8:$F$188,4,FALSE),"")</f>
        <v/>
      </c>
      <c r="D110" s="99"/>
      <c r="E110" s="100" t="str">
        <f>IFERROR(VLOOKUP(A110,CATALOGUE!$A$8:$F$188,6,FALSE),"")</f>
        <v/>
      </c>
      <c r="F110" s="88" t="str">
        <f t="shared" si="2"/>
        <v/>
      </c>
      <c r="G110" s="17"/>
      <c r="H110" s="121"/>
      <c r="I110" s="122"/>
      <c r="J110" s="123"/>
      <c r="K110" s="121"/>
      <c r="L110" s="153"/>
      <c r="M110" s="154"/>
      <c r="N110" s="175"/>
      <c r="O110" s="153"/>
      <c r="P110" s="154"/>
      <c r="Q110" s="175"/>
      <c r="R110" s="153"/>
      <c r="S110" s="154"/>
      <c r="T110" s="75" t="str">
        <f t="shared" si="3"/>
        <v/>
      </c>
    </row>
    <row r="111" spans="1:20" x14ac:dyDescent="0.2">
      <c r="A111" s="79"/>
      <c r="B111" s="84" t="str">
        <f>IFERROR(VLOOKUP(A111,CATALOGUE!$A$8:$F$188,5,FALSE),"")</f>
        <v/>
      </c>
      <c r="C111" s="268" t="str">
        <f>IFERROR(VLOOKUP(A111,CATALOGUE!$A$8:$F$188,4,FALSE),"")</f>
        <v/>
      </c>
      <c r="D111" s="99"/>
      <c r="E111" s="100" t="str">
        <f>IFERROR(VLOOKUP(A111,CATALOGUE!$A$8:$F$188,6,FALSE),"")</f>
        <v/>
      </c>
      <c r="F111" s="88" t="str">
        <f t="shared" si="2"/>
        <v/>
      </c>
      <c r="G111" s="17"/>
      <c r="H111" s="121"/>
      <c r="I111" s="122"/>
      <c r="J111" s="123"/>
      <c r="K111" s="121"/>
      <c r="L111" s="153"/>
      <c r="M111" s="154"/>
      <c r="N111" s="175"/>
      <c r="O111" s="153"/>
      <c r="P111" s="154"/>
      <c r="Q111" s="175"/>
      <c r="R111" s="153"/>
      <c r="S111" s="154"/>
      <c r="T111" s="75" t="str">
        <f t="shared" si="3"/>
        <v/>
      </c>
    </row>
    <row r="112" spans="1:20" x14ac:dyDescent="0.2">
      <c r="A112" s="79"/>
      <c r="B112" s="84" t="str">
        <f>IFERROR(VLOOKUP(A112,CATALOGUE!$A$8:$F$188,5,FALSE),"")</f>
        <v/>
      </c>
      <c r="C112" s="268" t="str">
        <f>IFERROR(VLOOKUP(A112,CATALOGUE!$A$8:$F$188,4,FALSE),"")</f>
        <v/>
      </c>
      <c r="D112" s="99"/>
      <c r="E112" s="100" t="str">
        <f>IFERROR(VLOOKUP(A112,CATALOGUE!$A$8:$F$188,6,FALSE),"")</f>
        <v/>
      </c>
      <c r="F112" s="88" t="str">
        <f t="shared" si="2"/>
        <v/>
      </c>
      <c r="G112" s="17"/>
      <c r="H112" s="121"/>
      <c r="I112" s="122"/>
      <c r="J112" s="123"/>
      <c r="K112" s="121"/>
      <c r="L112" s="153"/>
      <c r="M112" s="154"/>
      <c r="N112" s="175"/>
      <c r="O112" s="153"/>
      <c r="P112" s="154"/>
      <c r="Q112" s="175"/>
      <c r="R112" s="153"/>
      <c r="S112" s="154"/>
      <c r="T112" s="75" t="str">
        <f t="shared" si="3"/>
        <v/>
      </c>
    </row>
    <row r="113" spans="1:20" x14ac:dyDescent="0.2">
      <c r="A113" s="79"/>
      <c r="B113" s="84" t="str">
        <f>IFERROR(VLOOKUP(A113,CATALOGUE!$A$8:$F$188,5,FALSE),"")</f>
        <v/>
      </c>
      <c r="C113" s="268" t="str">
        <f>IFERROR(VLOOKUP(A113,CATALOGUE!$A$8:$F$188,4,FALSE),"")</f>
        <v/>
      </c>
      <c r="D113" s="99"/>
      <c r="E113" s="100" t="str">
        <f>IFERROR(VLOOKUP(A113,CATALOGUE!$A$8:$F$188,6,FALSE),"")</f>
        <v/>
      </c>
      <c r="F113" s="88" t="str">
        <f t="shared" si="2"/>
        <v/>
      </c>
      <c r="G113" s="17"/>
      <c r="H113" s="121"/>
      <c r="I113" s="122"/>
      <c r="J113" s="123"/>
      <c r="K113" s="121"/>
      <c r="L113" s="153"/>
      <c r="M113" s="154"/>
      <c r="N113" s="175"/>
      <c r="O113" s="153"/>
      <c r="P113" s="154"/>
      <c r="Q113" s="175"/>
      <c r="R113" s="153"/>
      <c r="S113" s="154"/>
      <c r="T113" s="75" t="str">
        <f t="shared" si="3"/>
        <v/>
      </c>
    </row>
    <row r="114" spans="1:20" x14ac:dyDescent="0.2">
      <c r="A114" s="79"/>
      <c r="B114" s="84" t="str">
        <f>IFERROR(VLOOKUP(A114,CATALOGUE!$A$8:$F$188,5,FALSE),"")</f>
        <v/>
      </c>
      <c r="C114" s="268" t="str">
        <f>IFERROR(VLOOKUP(A114,CATALOGUE!$A$8:$F$188,4,FALSE),"")</f>
        <v/>
      </c>
      <c r="D114" s="99"/>
      <c r="E114" s="100" t="str">
        <f>IFERROR(VLOOKUP(A114,CATALOGUE!$A$8:$F$188,6,FALSE),"")</f>
        <v/>
      </c>
      <c r="F114" s="88" t="str">
        <f t="shared" si="2"/>
        <v/>
      </c>
      <c r="G114" s="17"/>
      <c r="H114" s="121"/>
      <c r="I114" s="122"/>
      <c r="J114" s="123"/>
      <c r="K114" s="121"/>
      <c r="L114" s="153"/>
      <c r="M114" s="154"/>
      <c r="N114" s="175"/>
      <c r="O114" s="153"/>
      <c r="P114" s="154"/>
      <c r="Q114" s="175"/>
      <c r="R114" s="153"/>
      <c r="S114" s="154"/>
      <c r="T114" s="75" t="str">
        <f t="shared" si="3"/>
        <v/>
      </c>
    </row>
    <row r="115" spans="1:20" x14ac:dyDescent="0.2">
      <c r="A115" s="79"/>
      <c r="B115" s="84" t="str">
        <f>IFERROR(VLOOKUP(A115,CATALOGUE!$A$8:$F$188,5,FALSE),"")</f>
        <v/>
      </c>
      <c r="C115" s="268" t="str">
        <f>IFERROR(VLOOKUP(A115,CATALOGUE!$A$8:$F$188,4,FALSE),"")</f>
        <v/>
      </c>
      <c r="D115" s="99"/>
      <c r="E115" s="100" t="str">
        <f>IFERROR(VLOOKUP(A115,CATALOGUE!$A$8:$F$188,6,FALSE),"")</f>
        <v/>
      </c>
      <c r="F115" s="88" t="str">
        <f t="shared" si="2"/>
        <v/>
      </c>
      <c r="G115" s="17"/>
      <c r="H115" s="121"/>
      <c r="I115" s="122"/>
      <c r="J115" s="123"/>
      <c r="K115" s="121"/>
      <c r="L115" s="153"/>
      <c r="M115" s="154"/>
      <c r="N115" s="175"/>
      <c r="O115" s="153"/>
      <c r="P115" s="154"/>
      <c r="Q115" s="175"/>
      <c r="R115" s="153"/>
      <c r="S115" s="154"/>
      <c r="T115" s="75" t="str">
        <f t="shared" si="3"/>
        <v/>
      </c>
    </row>
    <row r="116" spans="1:20" x14ac:dyDescent="0.2">
      <c r="A116" s="79"/>
      <c r="B116" s="84" t="str">
        <f>IFERROR(VLOOKUP(A116,CATALOGUE!$A$8:$F$188,5,FALSE),"")</f>
        <v/>
      </c>
      <c r="C116" s="268" t="str">
        <f>IFERROR(VLOOKUP(A116,CATALOGUE!$A$8:$F$188,4,FALSE),"")</f>
        <v/>
      </c>
      <c r="D116" s="99"/>
      <c r="E116" s="100" t="str">
        <f>IFERROR(VLOOKUP(A116,CATALOGUE!$A$8:$F$188,6,FALSE),"")</f>
        <v/>
      </c>
      <c r="F116" s="88" t="str">
        <f t="shared" si="2"/>
        <v/>
      </c>
      <c r="G116" s="17"/>
      <c r="H116" s="121"/>
      <c r="I116" s="122"/>
      <c r="J116" s="123"/>
      <c r="K116" s="121"/>
      <c r="L116" s="153"/>
      <c r="M116" s="154"/>
      <c r="N116" s="175"/>
      <c r="O116" s="153"/>
      <c r="P116" s="154"/>
      <c r="Q116" s="175"/>
      <c r="R116" s="153"/>
      <c r="S116" s="154"/>
      <c r="T116" s="75" t="str">
        <f t="shared" si="3"/>
        <v/>
      </c>
    </row>
    <row r="117" spans="1:20" x14ac:dyDescent="0.2">
      <c r="A117" s="79"/>
      <c r="B117" s="84" t="str">
        <f>IFERROR(VLOOKUP(A117,CATALOGUE!$A$8:$F$188,5,FALSE),"")</f>
        <v/>
      </c>
      <c r="C117" s="268" t="str">
        <f>IFERROR(VLOOKUP(A117,CATALOGUE!$A$8:$F$188,4,FALSE),"")</f>
        <v/>
      </c>
      <c r="D117" s="99"/>
      <c r="E117" s="100" t="str">
        <f>IFERROR(VLOOKUP(A117,CATALOGUE!$A$8:$F$188,6,FALSE),"")</f>
        <v/>
      </c>
      <c r="F117" s="88" t="str">
        <f t="shared" si="2"/>
        <v/>
      </c>
      <c r="G117" s="17"/>
      <c r="H117" s="121"/>
      <c r="I117" s="122"/>
      <c r="J117" s="123"/>
      <c r="K117" s="121"/>
      <c r="L117" s="153"/>
      <c r="M117" s="154"/>
      <c r="N117" s="175"/>
      <c r="O117" s="153"/>
      <c r="P117" s="154"/>
      <c r="Q117" s="175"/>
      <c r="R117" s="153"/>
      <c r="S117" s="154"/>
      <c r="T117" s="75" t="str">
        <f t="shared" si="3"/>
        <v/>
      </c>
    </row>
    <row r="118" spans="1:20" ht="13.5" thickBot="1" x14ac:dyDescent="0.25">
      <c r="A118" s="80"/>
      <c r="B118" s="87"/>
      <c r="C118" s="270"/>
      <c r="D118" s="101"/>
      <c r="E118" s="100" t="str">
        <f>IFERROR(VLOOKUP(A118,CATALOGUE!$A$8:$F$188,6,FALSE),"")</f>
        <v/>
      </c>
      <c r="F118" s="88" t="str">
        <f t="shared" ref="F118" si="4">IFERROR(D118*E118,"")</f>
        <v/>
      </c>
      <c r="G118" s="21"/>
      <c r="H118" s="127"/>
      <c r="I118" s="128"/>
      <c r="J118" s="129"/>
      <c r="K118" s="127"/>
      <c r="L118" s="157"/>
      <c r="M118" s="158"/>
      <c r="N118" s="177"/>
      <c r="O118" s="157"/>
      <c r="P118" s="158"/>
      <c r="Q118" s="177"/>
      <c r="R118" s="157"/>
      <c r="S118" s="158"/>
      <c r="T118" s="75"/>
    </row>
    <row r="119" spans="1:20" ht="13.5" hidden="1" thickBot="1" x14ac:dyDescent="0.25">
      <c r="A119" s="80"/>
      <c r="B119" s="87"/>
      <c r="C119" s="270"/>
      <c r="D119" s="101"/>
      <c r="E119" s="102"/>
      <c r="F119" s="91"/>
      <c r="G119" s="21"/>
      <c r="H119" s="127"/>
      <c r="I119" s="128"/>
      <c r="J119" s="129"/>
      <c r="K119" s="127"/>
      <c r="L119" s="157"/>
      <c r="M119" s="158"/>
      <c r="N119" s="177"/>
      <c r="O119" s="157"/>
      <c r="P119" s="158"/>
      <c r="Q119" s="177"/>
      <c r="R119" s="157"/>
      <c r="S119" s="158"/>
    </row>
    <row r="120" spans="1:20" s="23" customFormat="1" ht="16.5" thickTop="1" thickBot="1" x14ac:dyDescent="0.3">
      <c r="A120" s="81"/>
      <c r="B120" s="248"/>
      <c r="C120" s="271" t="s">
        <v>27</v>
      </c>
      <c r="D120" s="103"/>
      <c r="E120" s="104"/>
      <c r="F120" s="92">
        <f>SUM(F16:F119)</f>
        <v>0</v>
      </c>
      <c r="G120" s="22"/>
      <c r="H120" s="130"/>
      <c r="I120" s="131"/>
      <c r="J120" s="132"/>
      <c r="K120" s="130"/>
      <c r="L120" s="159"/>
      <c r="M120" s="160"/>
      <c r="N120" s="178"/>
      <c r="O120" s="159"/>
      <c r="P120" s="160"/>
      <c r="Q120" s="178"/>
      <c r="R120" s="159"/>
      <c r="S120" s="160"/>
      <c r="T120" s="76"/>
    </row>
    <row r="121" spans="1:20" s="24" customFormat="1" ht="21.75" thickTop="1" x14ac:dyDescent="0.2">
      <c r="A121" s="203" t="s">
        <v>40</v>
      </c>
      <c r="B121" s="82"/>
      <c r="C121" s="272"/>
      <c r="D121" s="105"/>
      <c r="E121" s="106"/>
      <c r="F121" s="93"/>
      <c r="G121" s="20"/>
      <c r="H121" s="133"/>
      <c r="I121" s="134"/>
      <c r="J121" s="135"/>
      <c r="K121" s="133"/>
      <c r="L121" s="161"/>
      <c r="M121" s="162"/>
      <c r="N121" s="179"/>
      <c r="O121" s="161"/>
      <c r="P121" s="162"/>
      <c r="Q121" s="179"/>
      <c r="R121" s="161"/>
      <c r="S121" s="162"/>
      <c r="T121" s="77"/>
    </row>
    <row r="122" spans="1:20" s="24" customFormat="1" ht="18.75" x14ac:dyDescent="0.2">
      <c r="A122" s="274" t="s">
        <v>51</v>
      </c>
      <c r="B122" s="249"/>
      <c r="C122" s="273"/>
      <c r="D122" s="107"/>
      <c r="E122" s="108"/>
      <c r="F122" s="94"/>
      <c r="G122" s="17"/>
      <c r="H122" s="136"/>
      <c r="I122" s="137"/>
      <c r="J122" s="138"/>
      <c r="K122" s="136"/>
      <c r="L122" s="163"/>
      <c r="M122" s="164"/>
      <c r="N122" s="180"/>
      <c r="O122" s="163"/>
      <c r="P122" s="164"/>
      <c r="Q122" s="180"/>
      <c r="R122" s="163"/>
      <c r="S122" s="164"/>
      <c r="T122" s="77"/>
    </row>
    <row r="123" spans="1:20" s="26" customFormat="1" x14ac:dyDescent="0.2">
      <c r="A123" s="79"/>
      <c r="B123" s="84" t="str">
        <f>IFERROR(VLOOKUP(A123,CATALOGUE!$A$8:$F$188,5,FALSE),"")</f>
        <v/>
      </c>
      <c r="C123" s="268" t="str">
        <f>IFERROR(VLOOKUP(A123,CATALOGUE!$A$8:$F$188,4,FALSE),"")</f>
        <v/>
      </c>
      <c r="D123" s="99"/>
      <c r="E123" s="100" t="str">
        <f>IFERROR(VLOOKUP(A123,CATALOGUE!$A$8:$F$188,6,FALSE),"")</f>
        <v/>
      </c>
      <c r="F123" s="88" t="str">
        <f t="shared" ref="F123:F186" si="5">IFERROR(D123*E123,"")</f>
        <v/>
      </c>
      <c r="G123" s="25"/>
      <c r="H123" s="139"/>
      <c r="I123" s="140"/>
      <c r="J123" s="141"/>
      <c r="K123" s="139"/>
      <c r="L123" s="165"/>
      <c r="M123" s="166"/>
      <c r="N123" s="176"/>
      <c r="O123" s="165"/>
      <c r="P123" s="166"/>
      <c r="Q123" s="176"/>
      <c r="R123" s="165"/>
      <c r="S123" s="166"/>
      <c r="T123" s="75" t="str">
        <f t="shared" ref="T123:T186" si="6">IF(D123&lt;&gt;SUM(H123:S123),"Please Correct Milestone","")</f>
        <v/>
      </c>
    </row>
    <row r="124" spans="1:20" x14ac:dyDescent="0.2">
      <c r="A124" s="79"/>
      <c r="B124" s="84" t="str">
        <f>IFERROR(VLOOKUP(A124,CATALOGUE!$A$8:$F$188,5,FALSE),"")</f>
        <v/>
      </c>
      <c r="C124" s="268" t="str">
        <f>IFERROR(VLOOKUP(A124,CATALOGUE!$A$8:$F$188,4,FALSE),"")</f>
        <v/>
      </c>
      <c r="D124" s="99"/>
      <c r="E124" s="100" t="str">
        <f>IFERROR(VLOOKUP(A124,CATALOGUE!$A$8:$F$188,6,FALSE),"")</f>
        <v/>
      </c>
      <c r="F124" s="88" t="str">
        <f t="shared" si="5"/>
        <v/>
      </c>
      <c r="G124" s="17"/>
      <c r="H124" s="124"/>
      <c r="I124" s="125"/>
      <c r="J124" s="141"/>
      <c r="K124" s="124"/>
      <c r="L124" s="155"/>
      <c r="M124" s="156"/>
      <c r="N124" s="176"/>
      <c r="O124" s="155"/>
      <c r="P124" s="156"/>
      <c r="Q124" s="176"/>
      <c r="R124" s="155"/>
      <c r="S124" s="156"/>
      <c r="T124" s="75" t="str">
        <f t="shared" si="6"/>
        <v/>
      </c>
    </row>
    <row r="125" spans="1:20" x14ac:dyDescent="0.2">
      <c r="A125" s="79"/>
      <c r="B125" s="84" t="str">
        <f>IFERROR(VLOOKUP(A125,CATALOGUE!$A$8:$F$188,5,FALSE),"")</f>
        <v/>
      </c>
      <c r="C125" s="268" t="str">
        <f>IFERROR(VLOOKUP(A125,CATALOGUE!$A$8:$F$188,4,FALSE),"")</f>
        <v/>
      </c>
      <c r="D125" s="99"/>
      <c r="E125" s="100" t="str">
        <f>IFERROR(VLOOKUP(A125,CATALOGUE!$A$8:$F$188,6,FALSE),"")</f>
        <v/>
      </c>
      <c r="F125" s="88" t="str">
        <f t="shared" si="5"/>
        <v/>
      </c>
      <c r="G125" s="17"/>
      <c r="H125" s="124"/>
      <c r="I125" s="125"/>
      <c r="J125" s="141"/>
      <c r="K125" s="124"/>
      <c r="L125" s="155"/>
      <c r="M125" s="156"/>
      <c r="N125" s="176"/>
      <c r="O125" s="155"/>
      <c r="P125" s="156"/>
      <c r="Q125" s="176"/>
      <c r="R125" s="155"/>
      <c r="S125" s="156"/>
      <c r="T125" s="75" t="str">
        <f t="shared" si="6"/>
        <v/>
      </c>
    </row>
    <row r="126" spans="1:20" x14ac:dyDescent="0.2">
      <c r="A126" s="79"/>
      <c r="B126" s="84" t="str">
        <f>IFERROR(VLOOKUP(A126,CATALOGUE!$A$8:$F$188,5,FALSE),"")</f>
        <v/>
      </c>
      <c r="C126" s="268" t="str">
        <f>IFERROR(VLOOKUP(A126,CATALOGUE!$A$8:$F$188,4,FALSE),"")</f>
        <v/>
      </c>
      <c r="D126" s="99"/>
      <c r="E126" s="100" t="str">
        <f>IFERROR(VLOOKUP(A126,CATALOGUE!$A$8:$F$188,6,FALSE),"")</f>
        <v/>
      </c>
      <c r="F126" s="88" t="str">
        <f t="shared" si="5"/>
        <v/>
      </c>
      <c r="G126" s="17"/>
      <c r="H126" s="124"/>
      <c r="I126" s="99"/>
      <c r="J126" s="141"/>
      <c r="K126" s="124"/>
      <c r="L126" s="155"/>
      <c r="M126" s="156"/>
      <c r="N126" s="176"/>
      <c r="O126" s="155"/>
      <c r="P126" s="156"/>
      <c r="Q126" s="176"/>
      <c r="R126" s="155"/>
      <c r="S126" s="156"/>
      <c r="T126" s="75" t="str">
        <f t="shared" si="6"/>
        <v/>
      </c>
    </row>
    <row r="127" spans="1:20" x14ac:dyDescent="0.2">
      <c r="A127" s="79"/>
      <c r="B127" s="84" t="str">
        <f>IFERROR(VLOOKUP(A127,CATALOGUE!$A$8:$F$188,5,FALSE),"")</f>
        <v/>
      </c>
      <c r="C127" s="268" t="str">
        <f>IFERROR(VLOOKUP(A127,CATALOGUE!$A$8:$F$188,4,FALSE),"")</f>
        <v/>
      </c>
      <c r="D127" s="99"/>
      <c r="E127" s="100" t="str">
        <f>IFERROR(VLOOKUP(A127,CATALOGUE!$A$8:$F$188,6,FALSE),"")</f>
        <v/>
      </c>
      <c r="F127" s="88" t="str">
        <f t="shared" si="5"/>
        <v/>
      </c>
      <c r="G127" s="17"/>
      <c r="H127" s="124"/>
      <c r="I127" s="99"/>
      <c r="J127" s="141"/>
      <c r="K127" s="124"/>
      <c r="L127" s="155"/>
      <c r="M127" s="156"/>
      <c r="N127" s="176"/>
      <c r="O127" s="155"/>
      <c r="P127" s="156"/>
      <c r="Q127" s="176"/>
      <c r="R127" s="155"/>
      <c r="S127" s="156"/>
      <c r="T127" s="75" t="str">
        <f t="shared" si="6"/>
        <v/>
      </c>
    </row>
    <row r="128" spans="1:20" x14ac:dyDescent="0.2">
      <c r="A128" s="79"/>
      <c r="B128" s="84" t="str">
        <f>IFERROR(VLOOKUP(A128,CATALOGUE!$A$8:$F$188,5,FALSE),"")</f>
        <v/>
      </c>
      <c r="C128" s="268" t="str">
        <f>IFERROR(VLOOKUP(A128,CATALOGUE!$A$8:$F$188,4,FALSE),"")</f>
        <v/>
      </c>
      <c r="D128" s="99"/>
      <c r="E128" s="100" t="str">
        <f>IFERROR(VLOOKUP(A128,CATALOGUE!$A$8:$F$188,6,FALSE),"")</f>
        <v/>
      </c>
      <c r="F128" s="88" t="str">
        <f t="shared" si="5"/>
        <v/>
      </c>
      <c r="G128" s="17"/>
      <c r="H128" s="124"/>
      <c r="I128" s="99"/>
      <c r="J128" s="141"/>
      <c r="K128" s="124"/>
      <c r="L128" s="155"/>
      <c r="M128" s="156"/>
      <c r="N128" s="176"/>
      <c r="O128" s="155"/>
      <c r="P128" s="156"/>
      <c r="Q128" s="176"/>
      <c r="R128" s="155"/>
      <c r="S128" s="156"/>
      <c r="T128" s="75" t="str">
        <f t="shared" si="6"/>
        <v/>
      </c>
    </row>
    <row r="129" spans="1:20" x14ac:dyDescent="0.2">
      <c r="A129" s="79"/>
      <c r="B129" s="84" t="str">
        <f>IFERROR(VLOOKUP(A129,CATALOGUE!$A$8:$F$188,5,FALSE),"")</f>
        <v/>
      </c>
      <c r="C129" s="268" t="str">
        <f>IFERROR(VLOOKUP(A129,CATALOGUE!$A$8:$F$188,4,FALSE),"")</f>
        <v/>
      </c>
      <c r="D129" s="99"/>
      <c r="E129" s="100" t="str">
        <f>IFERROR(VLOOKUP(A129,CATALOGUE!$A$8:$F$188,6,FALSE),"")</f>
        <v/>
      </c>
      <c r="F129" s="88" t="str">
        <f t="shared" si="5"/>
        <v/>
      </c>
      <c r="G129" s="17"/>
      <c r="H129" s="124"/>
      <c r="I129" s="99"/>
      <c r="J129" s="141"/>
      <c r="K129" s="124"/>
      <c r="L129" s="155"/>
      <c r="M129" s="156"/>
      <c r="N129" s="176"/>
      <c r="O129" s="155"/>
      <c r="P129" s="156"/>
      <c r="Q129" s="176"/>
      <c r="R129" s="155"/>
      <c r="S129" s="156"/>
      <c r="T129" s="75" t="str">
        <f t="shared" si="6"/>
        <v/>
      </c>
    </row>
    <row r="130" spans="1:20" x14ac:dyDescent="0.2">
      <c r="A130" s="79"/>
      <c r="B130" s="84" t="str">
        <f>IFERROR(VLOOKUP(A130,CATALOGUE!$A$8:$F$188,5,FALSE),"")</f>
        <v/>
      </c>
      <c r="C130" s="268" t="str">
        <f>IFERROR(VLOOKUP(A130,CATALOGUE!$A$8:$F$188,4,FALSE),"")</f>
        <v/>
      </c>
      <c r="D130" s="99"/>
      <c r="E130" s="100" t="str">
        <f>IFERROR(VLOOKUP(A130,CATALOGUE!$A$8:$F$188,6,FALSE),"")</f>
        <v/>
      </c>
      <c r="F130" s="88" t="str">
        <f t="shared" si="5"/>
        <v/>
      </c>
      <c r="G130" s="17"/>
      <c r="H130" s="124"/>
      <c r="I130" s="99"/>
      <c r="J130" s="141"/>
      <c r="K130" s="124"/>
      <c r="L130" s="155"/>
      <c r="M130" s="156"/>
      <c r="N130" s="176"/>
      <c r="O130" s="155"/>
      <c r="P130" s="156"/>
      <c r="Q130" s="176"/>
      <c r="R130" s="155"/>
      <c r="S130" s="156"/>
      <c r="T130" s="75" t="str">
        <f t="shared" si="6"/>
        <v/>
      </c>
    </row>
    <row r="131" spans="1:20" x14ac:dyDescent="0.2">
      <c r="A131" s="79"/>
      <c r="B131" s="84" t="str">
        <f>IFERROR(VLOOKUP(A131,CATALOGUE!$A$8:$F$188,5,FALSE),"")</f>
        <v/>
      </c>
      <c r="C131" s="268" t="str">
        <f>IFERROR(VLOOKUP(A131,CATALOGUE!$A$8:$F$188,4,FALSE),"")</f>
        <v/>
      </c>
      <c r="D131" s="99"/>
      <c r="E131" s="100" t="str">
        <f>IFERROR(VLOOKUP(A131,CATALOGUE!$A$8:$F$188,6,FALSE),"")</f>
        <v/>
      </c>
      <c r="F131" s="88" t="str">
        <f t="shared" si="5"/>
        <v/>
      </c>
      <c r="G131" s="17"/>
      <c r="H131" s="124"/>
      <c r="I131" s="99"/>
      <c r="J131" s="141"/>
      <c r="K131" s="124"/>
      <c r="L131" s="155"/>
      <c r="M131" s="156"/>
      <c r="N131" s="176"/>
      <c r="O131" s="155"/>
      <c r="P131" s="156"/>
      <c r="Q131" s="176"/>
      <c r="R131" s="155"/>
      <c r="S131" s="156"/>
      <c r="T131" s="75" t="str">
        <f t="shared" si="6"/>
        <v/>
      </c>
    </row>
    <row r="132" spans="1:20" x14ac:dyDescent="0.2">
      <c r="A132" s="79"/>
      <c r="B132" s="84" t="str">
        <f>IFERROR(VLOOKUP(A132,CATALOGUE!$A$8:$F$188,5,FALSE),"")</f>
        <v/>
      </c>
      <c r="C132" s="268" t="str">
        <f>IFERROR(VLOOKUP(A132,CATALOGUE!$A$8:$F$188,4,FALSE),"")</f>
        <v/>
      </c>
      <c r="D132" s="99"/>
      <c r="E132" s="100" t="str">
        <f>IFERROR(VLOOKUP(A132,CATALOGUE!$A$8:$F$188,6,FALSE),"")</f>
        <v/>
      </c>
      <c r="F132" s="88" t="str">
        <f t="shared" si="5"/>
        <v/>
      </c>
      <c r="G132" s="17"/>
      <c r="H132" s="124"/>
      <c r="I132" s="99"/>
      <c r="J132" s="141"/>
      <c r="K132" s="124"/>
      <c r="L132" s="155"/>
      <c r="M132" s="156"/>
      <c r="N132" s="176"/>
      <c r="O132" s="155"/>
      <c r="P132" s="156"/>
      <c r="Q132" s="176"/>
      <c r="R132" s="155"/>
      <c r="S132" s="156"/>
      <c r="T132" s="75" t="str">
        <f t="shared" si="6"/>
        <v/>
      </c>
    </row>
    <row r="133" spans="1:20" x14ac:dyDescent="0.2">
      <c r="A133" s="79"/>
      <c r="B133" s="84" t="str">
        <f>IFERROR(VLOOKUP(A133,CATALOGUE!$A$8:$F$188,5,FALSE),"")</f>
        <v/>
      </c>
      <c r="C133" s="268" t="str">
        <f>IFERROR(VLOOKUP(A133,CATALOGUE!$A$8:$F$188,4,FALSE),"")</f>
        <v/>
      </c>
      <c r="D133" s="99"/>
      <c r="E133" s="100" t="str">
        <f>IFERROR(VLOOKUP(A133,CATALOGUE!$A$8:$F$188,6,FALSE),"")</f>
        <v/>
      </c>
      <c r="F133" s="88" t="str">
        <f t="shared" si="5"/>
        <v/>
      </c>
      <c r="G133" s="17"/>
      <c r="H133" s="124"/>
      <c r="I133" s="99"/>
      <c r="J133" s="126"/>
      <c r="K133" s="124"/>
      <c r="L133" s="155"/>
      <c r="M133" s="156"/>
      <c r="N133" s="176"/>
      <c r="O133" s="155"/>
      <c r="P133" s="156"/>
      <c r="Q133" s="176"/>
      <c r="R133" s="155"/>
      <c r="S133" s="156"/>
      <c r="T133" s="75" t="str">
        <f t="shared" si="6"/>
        <v/>
      </c>
    </row>
    <row r="134" spans="1:20" x14ac:dyDescent="0.2">
      <c r="A134" s="79"/>
      <c r="B134" s="84" t="str">
        <f>IFERROR(VLOOKUP(A134,CATALOGUE!$A$8:$F$188,5,FALSE),"")</f>
        <v/>
      </c>
      <c r="C134" s="268" t="str">
        <f>IFERROR(VLOOKUP(A134,CATALOGUE!$A$8:$F$188,4,FALSE),"")</f>
        <v/>
      </c>
      <c r="D134" s="99"/>
      <c r="E134" s="100" t="str">
        <f>IFERROR(VLOOKUP(A134,CATALOGUE!$A$8:$F$188,6,FALSE),"")</f>
        <v/>
      </c>
      <c r="F134" s="88" t="str">
        <f t="shared" si="5"/>
        <v/>
      </c>
      <c r="G134" s="17"/>
      <c r="H134" s="124"/>
      <c r="I134" s="99"/>
      <c r="J134" s="126"/>
      <c r="K134" s="124"/>
      <c r="L134" s="155"/>
      <c r="M134" s="156"/>
      <c r="N134" s="176"/>
      <c r="O134" s="155"/>
      <c r="P134" s="156"/>
      <c r="Q134" s="176"/>
      <c r="R134" s="155"/>
      <c r="S134" s="156"/>
      <c r="T134" s="75" t="str">
        <f t="shared" si="6"/>
        <v/>
      </c>
    </row>
    <row r="135" spans="1:20" x14ac:dyDescent="0.2">
      <c r="A135" s="79"/>
      <c r="B135" s="84" t="str">
        <f>IFERROR(VLOOKUP(A135,CATALOGUE!$A$8:$F$188,5,FALSE),"")</f>
        <v/>
      </c>
      <c r="C135" s="268" t="str">
        <f>IFERROR(VLOOKUP(A135,CATALOGUE!$A$8:$F$188,4,FALSE),"")</f>
        <v/>
      </c>
      <c r="D135" s="99"/>
      <c r="E135" s="100" t="str">
        <f>IFERROR(VLOOKUP(A135,CATALOGUE!$A$8:$F$188,6,FALSE),"")</f>
        <v/>
      </c>
      <c r="F135" s="88" t="str">
        <f t="shared" si="5"/>
        <v/>
      </c>
      <c r="G135" s="17"/>
      <c r="H135" s="124"/>
      <c r="I135" s="99"/>
      <c r="J135" s="126"/>
      <c r="K135" s="124"/>
      <c r="L135" s="155"/>
      <c r="M135" s="156"/>
      <c r="N135" s="176"/>
      <c r="O135" s="155"/>
      <c r="P135" s="156"/>
      <c r="Q135" s="176"/>
      <c r="R135" s="155"/>
      <c r="S135" s="156"/>
      <c r="T135" s="75" t="str">
        <f t="shared" si="6"/>
        <v/>
      </c>
    </row>
    <row r="136" spans="1:20" x14ac:dyDescent="0.2">
      <c r="A136" s="79"/>
      <c r="B136" s="84" t="str">
        <f>IFERROR(VLOOKUP(A136,CATALOGUE!$A$8:$F$188,5,FALSE),"")</f>
        <v/>
      </c>
      <c r="C136" s="268" t="str">
        <f>IFERROR(VLOOKUP(A136,CATALOGUE!$A$8:$F$188,4,FALSE),"")</f>
        <v/>
      </c>
      <c r="D136" s="99"/>
      <c r="E136" s="100" t="str">
        <f>IFERROR(VLOOKUP(A136,CATALOGUE!$A$8:$F$188,6,FALSE),"")</f>
        <v/>
      </c>
      <c r="F136" s="88" t="str">
        <f t="shared" si="5"/>
        <v/>
      </c>
      <c r="G136" s="17"/>
      <c r="H136" s="124"/>
      <c r="I136" s="99"/>
      <c r="J136" s="126"/>
      <c r="K136" s="124"/>
      <c r="L136" s="155"/>
      <c r="M136" s="156"/>
      <c r="N136" s="176"/>
      <c r="O136" s="155"/>
      <c r="P136" s="156"/>
      <c r="Q136" s="176"/>
      <c r="R136" s="155"/>
      <c r="S136" s="156"/>
      <c r="T136" s="75" t="str">
        <f t="shared" si="6"/>
        <v/>
      </c>
    </row>
    <row r="137" spans="1:20" x14ac:dyDescent="0.2">
      <c r="A137" s="79"/>
      <c r="B137" s="84" t="str">
        <f>IFERROR(VLOOKUP(A137,CATALOGUE!$A$8:$F$188,5,FALSE),"")</f>
        <v/>
      </c>
      <c r="C137" s="268" t="str">
        <f>IFERROR(VLOOKUP(A137,CATALOGUE!$A$8:$F$188,4,FALSE),"")</f>
        <v/>
      </c>
      <c r="D137" s="99"/>
      <c r="E137" s="100" t="str">
        <f>IFERROR(VLOOKUP(A137,CATALOGUE!$A$8:$F$188,6,FALSE),"")</f>
        <v/>
      </c>
      <c r="F137" s="88" t="str">
        <f t="shared" si="5"/>
        <v/>
      </c>
      <c r="G137" s="17"/>
      <c r="H137" s="124"/>
      <c r="I137" s="99"/>
      <c r="J137" s="126"/>
      <c r="K137" s="124"/>
      <c r="L137" s="155"/>
      <c r="M137" s="156"/>
      <c r="N137" s="176"/>
      <c r="O137" s="155"/>
      <c r="P137" s="156"/>
      <c r="Q137" s="176"/>
      <c r="R137" s="155"/>
      <c r="S137" s="156"/>
      <c r="T137" s="75" t="str">
        <f t="shared" si="6"/>
        <v/>
      </c>
    </row>
    <row r="138" spans="1:20" x14ac:dyDescent="0.2">
      <c r="A138" s="79"/>
      <c r="B138" s="84" t="str">
        <f>IFERROR(VLOOKUP(A138,CATALOGUE!$A$8:$F$188,5,FALSE),"")</f>
        <v/>
      </c>
      <c r="C138" s="268" t="str">
        <f>IFERROR(VLOOKUP(A138,CATALOGUE!$A$8:$F$188,4,FALSE),"")</f>
        <v/>
      </c>
      <c r="D138" s="99"/>
      <c r="E138" s="100" t="str">
        <f>IFERROR(VLOOKUP(A138,CATALOGUE!$A$8:$F$188,6,FALSE),"")</f>
        <v/>
      </c>
      <c r="F138" s="88" t="str">
        <f t="shared" si="5"/>
        <v/>
      </c>
      <c r="G138" s="17"/>
      <c r="H138" s="124"/>
      <c r="I138" s="99"/>
      <c r="J138" s="126"/>
      <c r="K138" s="124"/>
      <c r="L138" s="155"/>
      <c r="M138" s="156"/>
      <c r="N138" s="176"/>
      <c r="O138" s="155"/>
      <c r="P138" s="156"/>
      <c r="Q138" s="176"/>
      <c r="R138" s="155"/>
      <c r="S138" s="156"/>
      <c r="T138" s="75" t="str">
        <f t="shared" si="6"/>
        <v/>
      </c>
    </row>
    <row r="139" spans="1:20" x14ac:dyDescent="0.2">
      <c r="A139" s="79"/>
      <c r="B139" s="84" t="str">
        <f>IFERROR(VLOOKUP(A139,CATALOGUE!$A$8:$F$188,5,FALSE),"")</f>
        <v/>
      </c>
      <c r="C139" s="268" t="str">
        <f>IFERROR(VLOOKUP(A139,CATALOGUE!$A$8:$F$188,4,FALSE),"")</f>
        <v/>
      </c>
      <c r="D139" s="99"/>
      <c r="E139" s="100" t="str">
        <f>IFERROR(VLOOKUP(A139,CATALOGUE!$A$8:$F$188,6,FALSE),"")</f>
        <v/>
      </c>
      <c r="F139" s="88" t="str">
        <f t="shared" si="5"/>
        <v/>
      </c>
      <c r="G139" s="17"/>
      <c r="H139" s="124"/>
      <c r="I139" s="125"/>
      <c r="J139" s="126"/>
      <c r="K139" s="124"/>
      <c r="L139" s="155"/>
      <c r="M139" s="156"/>
      <c r="N139" s="176"/>
      <c r="O139" s="155"/>
      <c r="P139" s="156"/>
      <c r="Q139" s="176"/>
      <c r="R139" s="155"/>
      <c r="S139" s="156"/>
      <c r="T139" s="75" t="str">
        <f t="shared" si="6"/>
        <v/>
      </c>
    </row>
    <row r="140" spans="1:20" x14ac:dyDescent="0.2">
      <c r="A140" s="79"/>
      <c r="B140" s="84" t="str">
        <f>IFERROR(VLOOKUP(A140,CATALOGUE!$A$8:$F$188,5,FALSE),"")</f>
        <v/>
      </c>
      <c r="C140" s="268" t="str">
        <f>IFERROR(VLOOKUP(A140,CATALOGUE!$A$8:$F$188,4,FALSE),"")</f>
        <v/>
      </c>
      <c r="D140" s="99"/>
      <c r="E140" s="100" t="str">
        <f>IFERROR(VLOOKUP(A140,CATALOGUE!$A$8:$F$188,6,FALSE),"")</f>
        <v/>
      </c>
      <c r="F140" s="88" t="str">
        <f t="shared" si="5"/>
        <v/>
      </c>
      <c r="G140" s="17"/>
      <c r="H140" s="124"/>
      <c r="I140" s="99"/>
      <c r="J140" s="126"/>
      <c r="K140" s="124"/>
      <c r="L140" s="155"/>
      <c r="M140" s="156"/>
      <c r="N140" s="176"/>
      <c r="O140" s="155"/>
      <c r="P140" s="156"/>
      <c r="Q140" s="176"/>
      <c r="R140" s="155"/>
      <c r="S140" s="156"/>
      <c r="T140" s="75" t="str">
        <f t="shared" si="6"/>
        <v/>
      </c>
    </row>
    <row r="141" spans="1:20" x14ac:dyDescent="0.2">
      <c r="A141" s="79"/>
      <c r="B141" s="84" t="str">
        <f>IFERROR(VLOOKUP(A141,CATALOGUE!$A$8:$F$188,5,FALSE),"")</f>
        <v/>
      </c>
      <c r="C141" s="268" t="str">
        <f>IFERROR(VLOOKUP(A141,CATALOGUE!$A$8:$F$188,4,FALSE),"")</f>
        <v/>
      </c>
      <c r="D141" s="99"/>
      <c r="E141" s="100" t="str">
        <f>IFERROR(VLOOKUP(A141,CATALOGUE!$A$8:$F$188,6,FALSE),"")</f>
        <v/>
      </c>
      <c r="F141" s="88" t="str">
        <f t="shared" si="5"/>
        <v/>
      </c>
      <c r="G141" s="17"/>
      <c r="H141" s="124"/>
      <c r="I141" s="99"/>
      <c r="J141" s="126"/>
      <c r="K141" s="124"/>
      <c r="L141" s="155"/>
      <c r="M141" s="156"/>
      <c r="N141" s="176"/>
      <c r="O141" s="155"/>
      <c r="P141" s="156"/>
      <c r="Q141" s="176"/>
      <c r="R141" s="155"/>
      <c r="S141" s="156"/>
      <c r="T141" s="75" t="str">
        <f t="shared" si="6"/>
        <v/>
      </c>
    </row>
    <row r="142" spans="1:20" x14ac:dyDescent="0.2">
      <c r="A142" s="79"/>
      <c r="B142" s="84" t="str">
        <f>IFERROR(VLOOKUP(A142,CATALOGUE!$A$8:$F$188,5,FALSE),"")</f>
        <v/>
      </c>
      <c r="C142" s="268" t="str">
        <f>IFERROR(VLOOKUP(A142,CATALOGUE!$A$8:$F$188,4,FALSE),"")</f>
        <v/>
      </c>
      <c r="D142" s="99"/>
      <c r="E142" s="100" t="str">
        <f>IFERROR(VLOOKUP(A142,CATALOGUE!$A$8:$F$188,6,FALSE),"")</f>
        <v/>
      </c>
      <c r="F142" s="88" t="str">
        <f t="shared" si="5"/>
        <v/>
      </c>
      <c r="G142" s="17"/>
      <c r="H142" s="124"/>
      <c r="I142" s="99"/>
      <c r="J142" s="126"/>
      <c r="K142" s="124"/>
      <c r="L142" s="155"/>
      <c r="M142" s="156"/>
      <c r="N142" s="176"/>
      <c r="O142" s="155"/>
      <c r="P142" s="156"/>
      <c r="Q142" s="176"/>
      <c r="R142" s="155"/>
      <c r="S142" s="156"/>
      <c r="T142" s="75" t="str">
        <f t="shared" si="6"/>
        <v/>
      </c>
    </row>
    <row r="143" spans="1:20" x14ac:dyDescent="0.2">
      <c r="A143" s="79"/>
      <c r="B143" s="84" t="str">
        <f>IFERROR(VLOOKUP(A143,CATALOGUE!$A$8:$F$188,5,FALSE),"")</f>
        <v/>
      </c>
      <c r="C143" s="268" t="str">
        <f>IFERROR(VLOOKUP(A143,CATALOGUE!$A$8:$F$188,4,FALSE),"")</f>
        <v/>
      </c>
      <c r="D143" s="99"/>
      <c r="E143" s="100" t="str">
        <f>IFERROR(VLOOKUP(A143,CATALOGUE!$A$8:$F$188,6,FALSE),"")</f>
        <v/>
      </c>
      <c r="F143" s="88" t="str">
        <f t="shared" si="5"/>
        <v/>
      </c>
      <c r="G143" s="17"/>
      <c r="H143" s="124"/>
      <c r="I143" s="99"/>
      <c r="J143" s="126"/>
      <c r="K143" s="124"/>
      <c r="L143" s="155"/>
      <c r="M143" s="156"/>
      <c r="N143" s="176"/>
      <c r="O143" s="155"/>
      <c r="P143" s="156"/>
      <c r="Q143" s="176"/>
      <c r="R143" s="155"/>
      <c r="S143" s="156"/>
      <c r="T143" s="75" t="str">
        <f t="shared" si="6"/>
        <v/>
      </c>
    </row>
    <row r="144" spans="1:20" x14ac:dyDescent="0.2">
      <c r="A144" s="79"/>
      <c r="B144" s="84" t="str">
        <f>IFERROR(VLOOKUP(A144,CATALOGUE!$A$8:$F$188,5,FALSE),"")</f>
        <v/>
      </c>
      <c r="C144" s="268" t="str">
        <f>IFERROR(VLOOKUP(A144,CATALOGUE!$A$8:$F$188,4,FALSE),"")</f>
        <v/>
      </c>
      <c r="D144" s="99"/>
      <c r="E144" s="100" t="str">
        <f>IFERROR(VLOOKUP(A144,CATALOGUE!$A$8:$F$188,6,FALSE),"")</f>
        <v/>
      </c>
      <c r="F144" s="88" t="str">
        <f t="shared" si="5"/>
        <v/>
      </c>
      <c r="G144" s="17"/>
      <c r="H144" s="124"/>
      <c r="I144" s="99"/>
      <c r="J144" s="126"/>
      <c r="K144" s="124"/>
      <c r="L144" s="155"/>
      <c r="M144" s="156"/>
      <c r="N144" s="176"/>
      <c r="O144" s="155"/>
      <c r="P144" s="156"/>
      <c r="Q144" s="176"/>
      <c r="R144" s="155"/>
      <c r="S144" s="156"/>
      <c r="T144" s="75" t="str">
        <f t="shared" si="6"/>
        <v/>
      </c>
    </row>
    <row r="145" spans="1:20" x14ac:dyDescent="0.2">
      <c r="A145" s="79"/>
      <c r="B145" s="84" t="str">
        <f>IFERROR(VLOOKUP(A145,CATALOGUE!$A$8:$F$188,5,FALSE),"")</f>
        <v/>
      </c>
      <c r="C145" s="268" t="str">
        <f>IFERROR(VLOOKUP(A145,CATALOGUE!$A$8:$F$188,4,FALSE),"")</f>
        <v/>
      </c>
      <c r="D145" s="99"/>
      <c r="E145" s="100" t="str">
        <f>IFERROR(VLOOKUP(A145,CATALOGUE!$A$8:$F$188,6,FALSE),"")</f>
        <v/>
      </c>
      <c r="F145" s="88" t="str">
        <f t="shared" si="5"/>
        <v/>
      </c>
      <c r="G145" s="17"/>
      <c r="H145" s="124"/>
      <c r="I145" s="99"/>
      <c r="J145" s="126"/>
      <c r="K145" s="124"/>
      <c r="L145" s="155"/>
      <c r="M145" s="156"/>
      <c r="N145" s="176"/>
      <c r="O145" s="155"/>
      <c r="P145" s="156"/>
      <c r="Q145" s="176"/>
      <c r="R145" s="155"/>
      <c r="S145" s="156"/>
      <c r="T145" s="75" t="str">
        <f t="shared" si="6"/>
        <v/>
      </c>
    </row>
    <row r="146" spans="1:20" x14ac:dyDescent="0.2">
      <c r="A146" s="79"/>
      <c r="B146" s="84" t="str">
        <f>IFERROR(VLOOKUP(A146,CATALOGUE!$A$8:$F$188,5,FALSE),"")</f>
        <v/>
      </c>
      <c r="C146" s="268" t="str">
        <f>IFERROR(VLOOKUP(A146,CATALOGUE!$A$8:$F$188,4,FALSE),"")</f>
        <v/>
      </c>
      <c r="D146" s="99"/>
      <c r="E146" s="100" t="str">
        <f>IFERROR(VLOOKUP(A146,CATALOGUE!$A$8:$F$188,6,FALSE),"")</f>
        <v/>
      </c>
      <c r="F146" s="88" t="str">
        <f t="shared" si="5"/>
        <v/>
      </c>
      <c r="G146" s="17"/>
      <c r="H146" s="124"/>
      <c r="I146" s="99"/>
      <c r="J146" s="126"/>
      <c r="K146" s="124"/>
      <c r="L146" s="155"/>
      <c r="M146" s="156"/>
      <c r="N146" s="176"/>
      <c r="O146" s="155"/>
      <c r="P146" s="156"/>
      <c r="Q146" s="176"/>
      <c r="R146" s="155"/>
      <c r="S146" s="156"/>
      <c r="T146" s="75" t="str">
        <f t="shared" si="6"/>
        <v/>
      </c>
    </row>
    <row r="147" spans="1:20" x14ac:dyDescent="0.2">
      <c r="A147" s="79"/>
      <c r="B147" s="84" t="str">
        <f>IFERROR(VLOOKUP(A147,CATALOGUE!$A$8:$F$188,5,FALSE),"")</f>
        <v/>
      </c>
      <c r="C147" s="268" t="str">
        <f>IFERROR(VLOOKUP(A147,CATALOGUE!$A$8:$F$188,4,FALSE),"")</f>
        <v/>
      </c>
      <c r="D147" s="99"/>
      <c r="E147" s="100" t="str">
        <f>IFERROR(VLOOKUP(A147,CATALOGUE!$A$8:$F$188,6,FALSE),"")</f>
        <v/>
      </c>
      <c r="F147" s="88" t="str">
        <f t="shared" si="5"/>
        <v/>
      </c>
      <c r="G147" s="17"/>
      <c r="H147" s="124"/>
      <c r="I147" s="99"/>
      <c r="J147" s="126"/>
      <c r="K147" s="124"/>
      <c r="L147" s="155"/>
      <c r="M147" s="156"/>
      <c r="N147" s="176"/>
      <c r="O147" s="155"/>
      <c r="P147" s="156"/>
      <c r="Q147" s="176"/>
      <c r="R147" s="155"/>
      <c r="S147" s="156"/>
      <c r="T147" s="75" t="str">
        <f t="shared" si="6"/>
        <v/>
      </c>
    </row>
    <row r="148" spans="1:20" x14ac:dyDescent="0.2">
      <c r="A148" s="79"/>
      <c r="B148" s="84" t="str">
        <f>IFERROR(VLOOKUP(A148,CATALOGUE!$A$8:$F$188,5,FALSE),"")</f>
        <v/>
      </c>
      <c r="C148" s="268" t="str">
        <f>IFERROR(VLOOKUP(A148,CATALOGUE!$A$8:$F$188,4,FALSE),"")</f>
        <v/>
      </c>
      <c r="D148" s="99"/>
      <c r="E148" s="100" t="str">
        <f>IFERROR(VLOOKUP(A148,CATALOGUE!$A$8:$F$188,6,FALSE),"")</f>
        <v/>
      </c>
      <c r="F148" s="88" t="str">
        <f t="shared" si="5"/>
        <v/>
      </c>
      <c r="G148" s="17"/>
      <c r="H148" s="124"/>
      <c r="I148" s="99"/>
      <c r="J148" s="126"/>
      <c r="K148" s="124"/>
      <c r="L148" s="155"/>
      <c r="M148" s="156"/>
      <c r="N148" s="176"/>
      <c r="O148" s="155"/>
      <c r="P148" s="156"/>
      <c r="Q148" s="176"/>
      <c r="R148" s="155"/>
      <c r="S148" s="156"/>
      <c r="T148" s="75" t="str">
        <f t="shared" si="6"/>
        <v/>
      </c>
    </row>
    <row r="149" spans="1:20" x14ac:dyDescent="0.2">
      <c r="A149" s="79"/>
      <c r="B149" s="84" t="str">
        <f>IFERROR(VLOOKUP(A149,CATALOGUE!$A$8:$F$188,5,FALSE),"")</f>
        <v/>
      </c>
      <c r="C149" s="268" t="str">
        <f>IFERROR(VLOOKUP(A149,CATALOGUE!$A$8:$F$188,4,FALSE),"")</f>
        <v/>
      </c>
      <c r="D149" s="99"/>
      <c r="E149" s="100" t="str">
        <f>IFERROR(VLOOKUP(A149,CATALOGUE!$A$8:$F$188,6,FALSE),"")</f>
        <v/>
      </c>
      <c r="F149" s="88" t="str">
        <f t="shared" si="5"/>
        <v/>
      </c>
      <c r="G149" s="17"/>
      <c r="H149" s="124"/>
      <c r="I149" s="99"/>
      <c r="J149" s="126"/>
      <c r="K149" s="124"/>
      <c r="L149" s="155"/>
      <c r="M149" s="156"/>
      <c r="N149" s="176"/>
      <c r="O149" s="155"/>
      <c r="P149" s="156"/>
      <c r="Q149" s="176"/>
      <c r="R149" s="155"/>
      <c r="S149" s="156"/>
      <c r="T149" s="75" t="str">
        <f t="shared" si="6"/>
        <v/>
      </c>
    </row>
    <row r="150" spans="1:20" x14ac:dyDescent="0.2">
      <c r="A150" s="79"/>
      <c r="B150" s="84" t="str">
        <f>IFERROR(VLOOKUP(A150,CATALOGUE!$A$8:$F$188,5,FALSE),"")</f>
        <v/>
      </c>
      <c r="C150" s="268" t="str">
        <f>IFERROR(VLOOKUP(A150,CATALOGUE!$A$8:$F$188,4,FALSE),"")</f>
        <v/>
      </c>
      <c r="D150" s="99"/>
      <c r="E150" s="100" t="str">
        <f>IFERROR(VLOOKUP(A150,CATALOGUE!$A$8:$F$188,6,FALSE),"")</f>
        <v/>
      </c>
      <c r="F150" s="88" t="str">
        <f t="shared" si="5"/>
        <v/>
      </c>
      <c r="G150" s="17"/>
      <c r="H150" s="124"/>
      <c r="I150" s="99"/>
      <c r="J150" s="126"/>
      <c r="K150" s="124"/>
      <c r="L150" s="155"/>
      <c r="M150" s="156"/>
      <c r="N150" s="176"/>
      <c r="O150" s="155"/>
      <c r="P150" s="156"/>
      <c r="Q150" s="176"/>
      <c r="R150" s="155"/>
      <c r="S150" s="156"/>
      <c r="T150" s="75" t="str">
        <f t="shared" si="6"/>
        <v/>
      </c>
    </row>
    <row r="151" spans="1:20" x14ac:dyDescent="0.2">
      <c r="A151" s="79"/>
      <c r="B151" s="84" t="str">
        <f>IFERROR(VLOOKUP(A151,CATALOGUE!$A$8:$F$188,5,FALSE),"")</f>
        <v/>
      </c>
      <c r="C151" s="268" t="str">
        <f>IFERROR(VLOOKUP(A151,CATALOGUE!$A$8:$F$188,4,FALSE),"")</f>
        <v/>
      </c>
      <c r="D151" s="99"/>
      <c r="E151" s="100" t="str">
        <f>IFERROR(VLOOKUP(A151,CATALOGUE!$A$8:$F$188,6,FALSE),"")</f>
        <v/>
      </c>
      <c r="F151" s="88" t="str">
        <f t="shared" si="5"/>
        <v/>
      </c>
      <c r="G151" s="17"/>
      <c r="H151" s="124"/>
      <c r="I151" s="99"/>
      <c r="J151" s="126"/>
      <c r="K151" s="124"/>
      <c r="L151" s="155"/>
      <c r="M151" s="156"/>
      <c r="N151" s="176"/>
      <c r="O151" s="155"/>
      <c r="P151" s="156"/>
      <c r="Q151" s="176"/>
      <c r="R151" s="155"/>
      <c r="S151" s="156"/>
      <c r="T151" s="75" t="str">
        <f t="shared" si="6"/>
        <v/>
      </c>
    </row>
    <row r="152" spans="1:20" x14ac:dyDescent="0.2">
      <c r="A152" s="79"/>
      <c r="B152" s="84" t="str">
        <f>IFERROR(VLOOKUP(A152,CATALOGUE!$A$8:$F$188,5,FALSE),"")</f>
        <v/>
      </c>
      <c r="C152" s="268" t="str">
        <f>IFERROR(VLOOKUP(A152,CATALOGUE!$A$8:$F$188,4,FALSE),"")</f>
        <v/>
      </c>
      <c r="D152" s="99"/>
      <c r="E152" s="100" t="str">
        <f>IFERROR(VLOOKUP(A152,CATALOGUE!$A$8:$F$188,6,FALSE),"")</f>
        <v/>
      </c>
      <c r="F152" s="88" t="str">
        <f t="shared" si="5"/>
        <v/>
      </c>
      <c r="G152" s="17"/>
      <c r="H152" s="124"/>
      <c r="I152" s="99"/>
      <c r="J152" s="126"/>
      <c r="K152" s="124"/>
      <c r="L152" s="155"/>
      <c r="M152" s="156"/>
      <c r="N152" s="176"/>
      <c r="O152" s="155"/>
      <c r="P152" s="181"/>
      <c r="Q152" s="176"/>
      <c r="R152" s="155"/>
      <c r="S152" s="181"/>
      <c r="T152" s="75" t="str">
        <f t="shared" si="6"/>
        <v/>
      </c>
    </row>
    <row r="153" spans="1:20" x14ac:dyDescent="0.2">
      <c r="A153" s="79"/>
      <c r="B153" s="84" t="str">
        <f>IFERROR(VLOOKUP(A153,CATALOGUE!$A$8:$F$188,5,FALSE),"")</f>
        <v/>
      </c>
      <c r="C153" s="268" t="str">
        <f>IFERROR(VLOOKUP(A153,CATALOGUE!$A$8:$F$188,4,FALSE),"")</f>
        <v/>
      </c>
      <c r="D153" s="99"/>
      <c r="E153" s="100" t="str">
        <f>IFERROR(VLOOKUP(A153,CATALOGUE!$A$8:$F$188,6,FALSE),"")</f>
        <v/>
      </c>
      <c r="F153" s="88" t="str">
        <f t="shared" si="5"/>
        <v/>
      </c>
      <c r="G153" s="17"/>
      <c r="H153" s="124"/>
      <c r="I153" s="99"/>
      <c r="J153" s="126"/>
      <c r="K153" s="124"/>
      <c r="L153" s="155"/>
      <c r="M153" s="156"/>
      <c r="N153" s="176"/>
      <c r="O153" s="155"/>
      <c r="P153" s="156"/>
      <c r="Q153" s="176"/>
      <c r="R153" s="155"/>
      <c r="S153" s="156"/>
      <c r="T153" s="75" t="str">
        <f t="shared" si="6"/>
        <v/>
      </c>
    </row>
    <row r="154" spans="1:20" x14ac:dyDescent="0.2">
      <c r="A154" s="79"/>
      <c r="B154" s="84" t="str">
        <f>IFERROR(VLOOKUP(A154,CATALOGUE!$A$8:$F$188,5,FALSE),"")</f>
        <v/>
      </c>
      <c r="C154" s="268" t="str">
        <f>IFERROR(VLOOKUP(A154,CATALOGUE!$A$8:$F$188,4,FALSE),"")</f>
        <v/>
      </c>
      <c r="D154" s="99"/>
      <c r="E154" s="100" t="str">
        <f>IFERROR(VLOOKUP(A154,CATALOGUE!$A$8:$F$188,6,FALSE),"")</f>
        <v/>
      </c>
      <c r="F154" s="88" t="str">
        <f t="shared" si="5"/>
        <v/>
      </c>
      <c r="G154" s="17"/>
      <c r="H154" s="124"/>
      <c r="I154" s="99"/>
      <c r="J154" s="126"/>
      <c r="K154" s="124"/>
      <c r="L154" s="155"/>
      <c r="M154" s="156"/>
      <c r="N154" s="176"/>
      <c r="O154" s="155"/>
      <c r="P154" s="156"/>
      <c r="Q154" s="176"/>
      <c r="R154" s="155"/>
      <c r="S154" s="156"/>
      <c r="T154" s="75" t="str">
        <f t="shared" si="6"/>
        <v/>
      </c>
    </row>
    <row r="155" spans="1:20" x14ac:dyDescent="0.2">
      <c r="A155" s="79"/>
      <c r="B155" s="84" t="str">
        <f>IFERROR(VLOOKUP(A155,CATALOGUE!$A$8:$F$188,5,FALSE),"")</f>
        <v/>
      </c>
      <c r="C155" s="268" t="str">
        <f>IFERROR(VLOOKUP(A155,CATALOGUE!$A$8:$F$188,4,FALSE),"")</f>
        <v/>
      </c>
      <c r="D155" s="99"/>
      <c r="E155" s="100" t="str">
        <f>IFERROR(VLOOKUP(A155,CATALOGUE!$A$8:$F$188,6,FALSE),"")</f>
        <v/>
      </c>
      <c r="F155" s="88" t="str">
        <f t="shared" si="5"/>
        <v/>
      </c>
      <c r="G155" s="17"/>
      <c r="H155" s="124"/>
      <c r="I155" s="99"/>
      <c r="J155" s="126"/>
      <c r="K155" s="124"/>
      <c r="L155" s="155"/>
      <c r="M155" s="156"/>
      <c r="N155" s="176"/>
      <c r="O155" s="155"/>
      <c r="P155" s="156"/>
      <c r="Q155" s="176"/>
      <c r="R155" s="155"/>
      <c r="S155" s="156"/>
      <c r="T155" s="75" t="str">
        <f t="shared" si="6"/>
        <v/>
      </c>
    </row>
    <row r="156" spans="1:20" x14ac:dyDescent="0.2">
      <c r="A156" s="79"/>
      <c r="B156" s="84" t="str">
        <f>IFERROR(VLOOKUP(A156,CATALOGUE!$A$8:$F$188,5,FALSE),"")</f>
        <v/>
      </c>
      <c r="C156" s="268" t="str">
        <f>IFERROR(VLOOKUP(A156,CATALOGUE!$A$8:$F$188,4,FALSE),"")</f>
        <v/>
      </c>
      <c r="D156" s="99"/>
      <c r="E156" s="100" t="str">
        <f>IFERROR(VLOOKUP(A156,CATALOGUE!$A$8:$F$188,6,FALSE),"")</f>
        <v/>
      </c>
      <c r="F156" s="88" t="str">
        <f t="shared" si="5"/>
        <v/>
      </c>
      <c r="G156" s="17"/>
      <c r="H156" s="124"/>
      <c r="I156" s="99"/>
      <c r="J156" s="126"/>
      <c r="K156" s="124"/>
      <c r="L156" s="155"/>
      <c r="M156" s="156"/>
      <c r="N156" s="176"/>
      <c r="O156" s="155"/>
      <c r="P156" s="156"/>
      <c r="Q156" s="176"/>
      <c r="R156" s="155"/>
      <c r="S156" s="156"/>
      <c r="T156" s="75" t="str">
        <f t="shared" si="6"/>
        <v/>
      </c>
    </row>
    <row r="157" spans="1:20" x14ac:dyDescent="0.2">
      <c r="A157" s="79"/>
      <c r="B157" s="84" t="str">
        <f>IFERROR(VLOOKUP(A157,CATALOGUE!$A$8:$F$188,5,FALSE),"")</f>
        <v/>
      </c>
      <c r="C157" s="268" t="str">
        <f>IFERROR(VLOOKUP(A157,CATALOGUE!$A$8:$F$188,4,FALSE),"")</f>
        <v/>
      </c>
      <c r="D157" s="99"/>
      <c r="E157" s="100" t="str">
        <f>IFERROR(VLOOKUP(A157,CATALOGUE!$A$8:$F$188,6,FALSE),"")</f>
        <v/>
      </c>
      <c r="F157" s="88" t="str">
        <f t="shared" si="5"/>
        <v/>
      </c>
      <c r="G157" s="17"/>
      <c r="H157" s="124"/>
      <c r="I157" s="99"/>
      <c r="J157" s="126"/>
      <c r="K157" s="124"/>
      <c r="L157" s="155"/>
      <c r="M157" s="156"/>
      <c r="N157" s="176"/>
      <c r="O157" s="155"/>
      <c r="P157" s="156"/>
      <c r="Q157" s="176"/>
      <c r="R157" s="155"/>
      <c r="S157" s="156"/>
      <c r="T157" s="75" t="str">
        <f t="shared" si="6"/>
        <v/>
      </c>
    </row>
    <row r="158" spans="1:20" x14ac:dyDescent="0.2">
      <c r="A158" s="79"/>
      <c r="B158" s="84" t="str">
        <f>IFERROR(VLOOKUP(A158,CATALOGUE!$A$8:$F$188,5,FALSE),"")</f>
        <v/>
      </c>
      <c r="C158" s="268" t="str">
        <f>IFERROR(VLOOKUP(A158,CATALOGUE!$A$8:$F$188,4,FALSE),"")</f>
        <v/>
      </c>
      <c r="D158" s="99"/>
      <c r="E158" s="100" t="str">
        <f>IFERROR(VLOOKUP(A158,CATALOGUE!$A$8:$F$188,6,FALSE),"")</f>
        <v/>
      </c>
      <c r="F158" s="88" t="str">
        <f t="shared" si="5"/>
        <v/>
      </c>
      <c r="G158" s="17"/>
      <c r="H158" s="124"/>
      <c r="I158" s="99"/>
      <c r="J158" s="126"/>
      <c r="K158" s="124"/>
      <c r="L158" s="155"/>
      <c r="M158" s="156"/>
      <c r="N158" s="176"/>
      <c r="O158" s="155"/>
      <c r="P158" s="156"/>
      <c r="Q158" s="176"/>
      <c r="R158" s="155"/>
      <c r="S158" s="156"/>
      <c r="T158" s="75" t="str">
        <f t="shared" si="6"/>
        <v/>
      </c>
    </row>
    <row r="159" spans="1:20" x14ac:dyDescent="0.2">
      <c r="A159" s="79"/>
      <c r="B159" s="84" t="str">
        <f>IFERROR(VLOOKUP(A159,CATALOGUE!$A$8:$F$188,5,FALSE),"")</f>
        <v/>
      </c>
      <c r="C159" s="268" t="str">
        <f>IFERROR(VLOOKUP(A159,CATALOGUE!$A$8:$F$188,4,FALSE),"")</f>
        <v/>
      </c>
      <c r="D159" s="99"/>
      <c r="E159" s="100" t="str">
        <f>IFERROR(VLOOKUP(A159,CATALOGUE!$A$8:$F$188,6,FALSE),"")</f>
        <v/>
      </c>
      <c r="F159" s="88" t="str">
        <f t="shared" si="5"/>
        <v/>
      </c>
      <c r="G159" s="17"/>
      <c r="H159" s="124"/>
      <c r="I159" s="99"/>
      <c r="J159" s="126"/>
      <c r="K159" s="124"/>
      <c r="L159" s="155"/>
      <c r="M159" s="156"/>
      <c r="N159" s="176"/>
      <c r="O159" s="155"/>
      <c r="P159" s="156"/>
      <c r="Q159" s="176"/>
      <c r="R159" s="155"/>
      <c r="S159" s="156"/>
      <c r="T159" s="75" t="str">
        <f t="shared" si="6"/>
        <v/>
      </c>
    </row>
    <row r="160" spans="1:20" x14ac:dyDescent="0.2">
      <c r="A160" s="79"/>
      <c r="B160" s="84" t="str">
        <f>IFERROR(VLOOKUP(A160,CATALOGUE!$A$8:$F$188,5,FALSE),"")</f>
        <v/>
      </c>
      <c r="C160" s="268" t="str">
        <f>IFERROR(VLOOKUP(A160,CATALOGUE!$A$8:$F$188,4,FALSE),"")</f>
        <v/>
      </c>
      <c r="D160" s="99"/>
      <c r="E160" s="100" t="str">
        <f>IFERROR(VLOOKUP(A160,CATALOGUE!$A$8:$F$188,6,FALSE),"")</f>
        <v/>
      </c>
      <c r="F160" s="88" t="str">
        <f t="shared" si="5"/>
        <v/>
      </c>
      <c r="G160" s="17"/>
      <c r="H160" s="124"/>
      <c r="I160" s="99"/>
      <c r="J160" s="126"/>
      <c r="K160" s="124"/>
      <c r="L160" s="155"/>
      <c r="M160" s="156"/>
      <c r="N160" s="176"/>
      <c r="O160" s="155"/>
      <c r="P160" s="156"/>
      <c r="Q160" s="176"/>
      <c r="R160" s="155"/>
      <c r="S160" s="156"/>
      <c r="T160" s="75" t="str">
        <f t="shared" si="6"/>
        <v/>
      </c>
    </row>
    <row r="161" spans="1:20" x14ac:dyDescent="0.2">
      <c r="A161" s="79"/>
      <c r="B161" s="84" t="str">
        <f>IFERROR(VLOOKUP(A161,CATALOGUE!$A$8:$F$188,5,FALSE),"")</f>
        <v/>
      </c>
      <c r="C161" s="268" t="str">
        <f>IFERROR(VLOOKUP(A161,CATALOGUE!$A$8:$F$188,4,FALSE),"")</f>
        <v/>
      </c>
      <c r="D161" s="99"/>
      <c r="E161" s="100" t="str">
        <f>IFERROR(VLOOKUP(A161,CATALOGUE!$A$8:$F$188,6,FALSE),"")</f>
        <v/>
      </c>
      <c r="F161" s="88" t="str">
        <f t="shared" si="5"/>
        <v/>
      </c>
      <c r="G161" s="17"/>
      <c r="H161" s="124"/>
      <c r="I161" s="99"/>
      <c r="J161" s="126"/>
      <c r="K161" s="124"/>
      <c r="L161" s="155"/>
      <c r="M161" s="156"/>
      <c r="N161" s="176"/>
      <c r="O161" s="155"/>
      <c r="P161" s="156"/>
      <c r="Q161" s="176"/>
      <c r="R161" s="155"/>
      <c r="S161" s="156"/>
      <c r="T161" s="75" t="str">
        <f t="shared" si="6"/>
        <v/>
      </c>
    </row>
    <row r="162" spans="1:20" x14ac:dyDescent="0.2">
      <c r="A162" s="79"/>
      <c r="B162" s="84" t="str">
        <f>IFERROR(VLOOKUP(A162,CATALOGUE!$A$8:$F$188,5,FALSE),"")</f>
        <v/>
      </c>
      <c r="C162" s="268" t="str">
        <f>IFERROR(VLOOKUP(A162,CATALOGUE!$A$8:$F$188,4,FALSE),"")</f>
        <v/>
      </c>
      <c r="D162" s="99"/>
      <c r="E162" s="100" t="str">
        <f>IFERROR(VLOOKUP(A162,CATALOGUE!$A$8:$F$188,6,FALSE),"")</f>
        <v/>
      </c>
      <c r="F162" s="88" t="str">
        <f t="shared" si="5"/>
        <v/>
      </c>
      <c r="G162" s="17"/>
      <c r="H162" s="124"/>
      <c r="I162" s="99"/>
      <c r="J162" s="126"/>
      <c r="K162" s="124"/>
      <c r="L162" s="155"/>
      <c r="M162" s="156"/>
      <c r="N162" s="176"/>
      <c r="O162" s="155"/>
      <c r="P162" s="156"/>
      <c r="Q162" s="176"/>
      <c r="R162" s="155"/>
      <c r="S162" s="156"/>
      <c r="T162" s="75" t="str">
        <f t="shared" si="6"/>
        <v/>
      </c>
    </row>
    <row r="163" spans="1:20" x14ac:dyDescent="0.2">
      <c r="A163" s="79"/>
      <c r="B163" s="84" t="str">
        <f>IFERROR(VLOOKUP(A163,CATALOGUE!$A$8:$F$188,5,FALSE),"")</f>
        <v/>
      </c>
      <c r="C163" s="268" t="str">
        <f>IFERROR(VLOOKUP(A163,CATALOGUE!$A$8:$F$188,4,FALSE),"")</f>
        <v/>
      </c>
      <c r="D163" s="99"/>
      <c r="E163" s="100" t="str">
        <f>IFERROR(VLOOKUP(A163,CATALOGUE!$A$8:$F$188,6,FALSE),"")</f>
        <v/>
      </c>
      <c r="F163" s="88" t="str">
        <f t="shared" si="5"/>
        <v/>
      </c>
      <c r="G163" s="17"/>
      <c r="H163" s="124"/>
      <c r="I163" s="99"/>
      <c r="J163" s="126"/>
      <c r="K163" s="124"/>
      <c r="L163" s="155"/>
      <c r="M163" s="156"/>
      <c r="N163" s="176"/>
      <c r="O163" s="155"/>
      <c r="P163" s="156"/>
      <c r="Q163" s="176"/>
      <c r="R163" s="155"/>
      <c r="S163" s="156"/>
      <c r="T163" s="75" t="str">
        <f t="shared" si="6"/>
        <v/>
      </c>
    </row>
    <row r="164" spans="1:20" x14ac:dyDescent="0.2">
      <c r="A164" s="79"/>
      <c r="B164" s="84" t="str">
        <f>IFERROR(VLOOKUP(A164,CATALOGUE!$A$8:$F$188,5,FALSE),"")</f>
        <v/>
      </c>
      <c r="C164" s="268" t="str">
        <f>IFERROR(VLOOKUP(A164,CATALOGUE!$A$8:$F$188,4,FALSE),"")</f>
        <v/>
      </c>
      <c r="D164" s="99"/>
      <c r="E164" s="100" t="str">
        <f>IFERROR(VLOOKUP(A164,CATALOGUE!$A$8:$F$188,6,FALSE),"")</f>
        <v/>
      </c>
      <c r="F164" s="88" t="str">
        <f t="shared" si="5"/>
        <v/>
      </c>
      <c r="G164" s="17"/>
      <c r="H164" s="124"/>
      <c r="I164" s="99"/>
      <c r="J164" s="126"/>
      <c r="K164" s="124"/>
      <c r="L164" s="155"/>
      <c r="M164" s="156"/>
      <c r="N164" s="176"/>
      <c r="O164" s="155"/>
      <c r="P164" s="156"/>
      <c r="Q164" s="176"/>
      <c r="R164" s="155"/>
      <c r="S164" s="156"/>
      <c r="T164" s="75" t="str">
        <f t="shared" si="6"/>
        <v/>
      </c>
    </row>
    <row r="165" spans="1:20" x14ac:dyDescent="0.2">
      <c r="A165" s="79"/>
      <c r="B165" s="84" t="str">
        <f>IFERROR(VLOOKUP(A165,CATALOGUE!$A$8:$F$188,5,FALSE),"")</f>
        <v/>
      </c>
      <c r="C165" s="268" t="str">
        <f>IFERROR(VLOOKUP(A165,CATALOGUE!$A$8:$F$188,4,FALSE),"")</f>
        <v/>
      </c>
      <c r="D165" s="99"/>
      <c r="E165" s="100" t="str">
        <f>IFERROR(VLOOKUP(A165,CATALOGUE!$A$8:$F$188,6,FALSE),"")</f>
        <v/>
      </c>
      <c r="F165" s="88" t="str">
        <f t="shared" si="5"/>
        <v/>
      </c>
      <c r="G165" s="17"/>
      <c r="H165" s="124"/>
      <c r="I165" s="99"/>
      <c r="J165" s="126"/>
      <c r="K165" s="124"/>
      <c r="L165" s="155"/>
      <c r="M165" s="156"/>
      <c r="N165" s="176"/>
      <c r="O165" s="155"/>
      <c r="P165" s="156"/>
      <c r="Q165" s="176"/>
      <c r="R165" s="155"/>
      <c r="S165" s="156"/>
      <c r="T165" s="75" t="str">
        <f t="shared" si="6"/>
        <v/>
      </c>
    </row>
    <row r="166" spans="1:20" x14ac:dyDescent="0.2">
      <c r="A166" s="79"/>
      <c r="B166" s="84" t="str">
        <f>IFERROR(VLOOKUP(A166,CATALOGUE!$A$8:$F$188,5,FALSE),"")</f>
        <v/>
      </c>
      <c r="C166" s="268" t="str">
        <f>IFERROR(VLOOKUP(A166,CATALOGUE!$A$8:$F$188,4,FALSE),"")</f>
        <v/>
      </c>
      <c r="D166" s="99"/>
      <c r="E166" s="100" t="str">
        <f>IFERROR(VLOOKUP(A166,CATALOGUE!$A$8:$F$188,6,FALSE),"")</f>
        <v/>
      </c>
      <c r="F166" s="88" t="str">
        <f t="shared" si="5"/>
        <v/>
      </c>
      <c r="G166" s="17"/>
      <c r="H166" s="124"/>
      <c r="I166" s="99"/>
      <c r="J166" s="126"/>
      <c r="K166" s="124"/>
      <c r="L166" s="155"/>
      <c r="M166" s="156"/>
      <c r="N166" s="176"/>
      <c r="O166" s="155"/>
      <c r="P166" s="156"/>
      <c r="Q166" s="176"/>
      <c r="R166" s="155"/>
      <c r="S166" s="156"/>
      <c r="T166" s="75" t="str">
        <f t="shared" si="6"/>
        <v/>
      </c>
    </row>
    <row r="167" spans="1:20" x14ac:dyDescent="0.2">
      <c r="A167" s="79"/>
      <c r="B167" s="84" t="str">
        <f>IFERROR(VLOOKUP(A167,CATALOGUE!$A$8:$F$188,5,FALSE),"")</f>
        <v/>
      </c>
      <c r="C167" s="268" t="str">
        <f>IFERROR(VLOOKUP(A167,CATALOGUE!$A$8:$F$188,4,FALSE),"")</f>
        <v/>
      </c>
      <c r="D167" s="99"/>
      <c r="E167" s="100" t="str">
        <f>IFERROR(VLOOKUP(A167,CATALOGUE!$A$8:$F$188,6,FALSE),"")</f>
        <v/>
      </c>
      <c r="F167" s="88" t="str">
        <f t="shared" si="5"/>
        <v/>
      </c>
      <c r="G167" s="17"/>
      <c r="H167" s="124"/>
      <c r="I167" s="99"/>
      <c r="J167" s="126"/>
      <c r="K167" s="124"/>
      <c r="L167" s="155"/>
      <c r="M167" s="156"/>
      <c r="N167" s="176"/>
      <c r="O167" s="155"/>
      <c r="P167" s="156"/>
      <c r="Q167" s="176"/>
      <c r="R167" s="155"/>
      <c r="S167" s="156"/>
      <c r="T167" s="75" t="str">
        <f t="shared" si="6"/>
        <v/>
      </c>
    </row>
    <row r="168" spans="1:20" x14ac:dyDescent="0.2">
      <c r="A168" s="79"/>
      <c r="B168" s="84" t="str">
        <f>IFERROR(VLOOKUP(A168,CATALOGUE!$A$8:$F$188,5,FALSE),"")</f>
        <v/>
      </c>
      <c r="C168" s="268" t="str">
        <f>IFERROR(VLOOKUP(A168,CATALOGUE!$A$8:$F$188,4,FALSE),"")</f>
        <v/>
      </c>
      <c r="D168" s="99"/>
      <c r="E168" s="100" t="str">
        <f>IFERROR(VLOOKUP(A168,CATALOGUE!$A$8:$F$188,6,FALSE),"")</f>
        <v/>
      </c>
      <c r="F168" s="88" t="str">
        <f t="shared" si="5"/>
        <v/>
      </c>
      <c r="G168" s="17"/>
      <c r="H168" s="124"/>
      <c r="I168" s="99"/>
      <c r="J168" s="126"/>
      <c r="K168" s="124"/>
      <c r="L168" s="155"/>
      <c r="M168" s="156"/>
      <c r="N168" s="176"/>
      <c r="O168" s="155"/>
      <c r="P168" s="156"/>
      <c r="Q168" s="176"/>
      <c r="R168" s="155"/>
      <c r="S168" s="156"/>
      <c r="T168" s="75" t="str">
        <f t="shared" si="6"/>
        <v/>
      </c>
    </row>
    <row r="169" spans="1:20" x14ac:dyDescent="0.2">
      <c r="A169" s="79"/>
      <c r="B169" s="84" t="str">
        <f>IFERROR(VLOOKUP(A169,CATALOGUE!$A$8:$F$188,5,FALSE),"")</f>
        <v/>
      </c>
      <c r="C169" s="268" t="str">
        <f>IFERROR(VLOOKUP(A169,CATALOGUE!$A$8:$F$188,4,FALSE),"")</f>
        <v/>
      </c>
      <c r="D169" s="99"/>
      <c r="E169" s="100" t="str">
        <f>IFERROR(VLOOKUP(A169,CATALOGUE!$A$8:$F$188,6,FALSE),"")</f>
        <v/>
      </c>
      <c r="F169" s="88" t="str">
        <f t="shared" si="5"/>
        <v/>
      </c>
      <c r="G169" s="17"/>
      <c r="H169" s="124"/>
      <c r="I169" s="99"/>
      <c r="J169" s="126"/>
      <c r="K169" s="124"/>
      <c r="L169" s="155"/>
      <c r="M169" s="156"/>
      <c r="N169" s="176"/>
      <c r="O169" s="155"/>
      <c r="P169" s="156"/>
      <c r="Q169" s="176"/>
      <c r="R169" s="155"/>
      <c r="S169" s="156"/>
      <c r="T169" s="75" t="str">
        <f t="shared" si="6"/>
        <v/>
      </c>
    </row>
    <row r="170" spans="1:20" x14ac:dyDescent="0.2">
      <c r="A170" s="79"/>
      <c r="B170" s="84" t="str">
        <f>IFERROR(VLOOKUP(A170,CATALOGUE!$A$8:$F$188,5,FALSE),"")</f>
        <v/>
      </c>
      <c r="C170" s="268" t="str">
        <f>IFERROR(VLOOKUP(A170,CATALOGUE!$A$8:$F$188,4,FALSE),"")</f>
        <v/>
      </c>
      <c r="D170" s="99"/>
      <c r="E170" s="100" t="str">
        <f>IFERROR(VLOOKUP(A170,CATALOGUE!$A$8:$F$188,6,FALSE),"")</f>
        <v/>
      </c>
      <c r="F170" s="88" t="str">
        <f t="shared" si="5"/>
        <v/>
      </c>
      <c r="G170" s="17"/>
      <c r="H170" s="124"/>
      <c r="I170" s="99"/>
      <c r="J170" s="126"/>
      <c r="K170" s="124"/>
      <c r="L170" s="155"/>
      <c r="M170" s="156"/>
      <c r="N170" s="176"/>
      <c r="O170" s="155"/>
      <c r="P170" s="156"/>
      <c r="Q170" s="176"/>
      <c r="R170" s="155"/>
      <c r="S170" s="156"/>
      <c r="T170" s="75" t="str">
        <f t="shared" si="6"/>
        <v/>
      </c>
    </row>
    <row r="171" spans="1:20" x14ac:dyDescent="0.2">
      <c r="A171" s="79"/>
      <c r="B171" s="84" t="str">
        <f>IFERROR(VLOOKUP(A171,CATALOGUE!$A$8:$F$188,5,FALSE),"")</f>
        <v/>
      </c>
      <c r="C171" s="268" t="str">
        <f>IFERROR(VLOOKUP(A171,CATALOGUE!$A$8:$F$188,4,FALSE),"")</f>
        <v/>
      </c>
      <c r="D171" s="99"/>
      <c r="E171" s="100" t="str">
        <f>IFERROR(VLOOKUP(A171,CATALOGUE!$A$8:$F$188,6,FALSE),"")</f>
        <v/>
      </c>
      <c r="F171" s="88" t="str">
        <f t="shared" si="5"/>
        <v/>
      </c>
      <c r="G171" s="17"/>
      <c r="H171" s="124"/>
      <c r="I171" s="99"/>
      <c r="J171" s="126"/>
      <c r="K171" s="124"/>
      <c r="L171" s="155"/>
      <c r="M171" s="156"/>
      <c r="N171" s="176"/>
      <c r="O171" s="155"/>
      <c r="P171" s="156"/>
      <c r="Q171" s="176"/>
      <c r="R171" s="155"/>
      <c r="S171" s="156"/>
      <c r="T171" s="75" t="str">
        <f t="shared" si="6"/>
        <v/>
      </c>
    </row>
    <row r="172" spans="1:20" x14ac:dyDescent="0.2">
      <c r="A172" s="79"/>
      <c r="B172" s="84" t="str">
        <f>IFERROR(VLOOKUP(A172,CATALOGUE!$A$8:$F$188,5,FALSE),"")</f>
        <v/>
      </c>
      <c r="C172" s="268" t="str">
        <f>IFERROR(VLOOKUP(A172,CATALOGUE!$A$8:$F$188,4,FALSE),"")</f>
        <v/>
      </c>
      <c r="D172" s="99"/>
      <c r="E172" s="100" t="str">
        <f>IFERROR(VLOOKUP(A172,CATALOGUE!$A$8:$F$188,6,FALSE),"")</f>
        <v/>
      </c>
      <c r="F172" s="88" t="str">
        <f t="shared" si="5"/>
        <v/>
      </c>
      <c r="G172" s="17"/>
      <c r="H172" s="121"/>
      <c r="I172" s="99"/>
      <c r="J172" s="123"/>
      <c r="K172" s="121"/>
      <c r="L172" s="153"/>
      <c r="M172" s="154"/>
      <c r="N172" s="182"/>
      <c r="O172" s="153"/>
      <c r="P172" s="154"/>
      <c r="Q172" s="182"/>
      <c r="R172" s="153"/>
      <c r="S172" s="154"/>
      <c r="T172" s="75" t="str">
        <f t="shared" si="6"/>
        <v/>
      </c>
    </row>
    <row r="173" spans="1:20" x14ac:dyDescent="0.2">
      <c r="A173" s="79"/>
      <c r="B173" s="84" t="str">
        <f>IFERROR(VLOOKUP(A173,CATALOGUE!$A$8:$F$188,5,FALSE),"")</f>
        <v/>
      </c>
      <c r="C173" s="268" t="str">
        <f>IFERROR(VLOOKUP(A173,CATALOGUE!$A$8:$F$188,4,FALSE),"")</f>
        <v/>
      </c>
      <c r="D173" s="99"/>
      <c r="E173" s="100" t="str">
        <f>IFERROR(VLOOKUP(A173,CATALOGUE!$A$8:$F$188,6,FALSE),"")</f>
        <v/>
      </c>
      <c r="F173" s="88" t="str">
        <f t="shared" si="5"/>
        <v/>
      </c>
      <c r="G173" s="17"/>
      <c r="H173" s="121"/>
      <c r="I173" s="99"/>
      <c r="J173" s="123"/>
      <c r="K173" s="121"/>
      <c r="L173" s="153"/>
      <c r="M173" s="154"/>
      <c r="N173" s="175"/>
      <c r="O173" s="153"/>
      <c r="P173" s="154"/>
      <c r="Q173" s="175"/>
      <c r="R173" s="153"/>
      <c r="S173" s="154"/>
      <c r="T173" s="75" t="str">
        <f t="shared" si="6"/>
        <v/>
      </c>
    </row>
    <row r="174" spans="1:20" x14ac:dyDescent="0.2">
      <c r="A174" s="79"/>
      <c r="B174" s="84" t="str">
        <f>IFERROR(VLOOKUP(A174,CATALOGUE!$A$8:$F$188,5,FALSE),"")</f>
        <v/>
      </c>
      <c r="C174" s="268" t="str">
        <f>IFERROR(VLOOKUP(A174,CATALOGUE!$A$8:$F$188,4,FALSE),"")</f>
        <v/>
      </c>
      <c r="D174" s="99"/>
      <c r="E174" s="100" t="str">
        <f>IFERROR(VLOOKUP(A174,CATALOGUE!$A$8:$F$188,6,FALSE),"")</f>
        <v/>
      </c>
      <c r="F174" s="88" t="str">
        <f t="shared" si="5"/>
        <v/>
      </c>
      <c r="G174" s="17"/>
      <c r="H174" s="121"/>
      <c r="I174" s="99"/>
      <c r="J174" s="126"/>
      <c r="K174" s="124"/>
      <c r="L174" s="155"/>
      <c r="M174" s="156"/>
      <c r="N174" s="176"/>
      <c r="O174" s="155"/>
      <c r="P174" s="154"/>
      <c r="Q174" s="176"/>
      <c r="R174" s="155"/>
      <c r="S174" s="154"/>
      <c r="T174" s="75" t="str">
        <f t="shared" si="6"/>
        <v/>
      </c>
    </row>
    <row r="175" spans="1:20" x14ac:dyDescent="0.2">
      <c r="A175" s="79"/>
      <c r="B175" s="84" t="str">
        <f>IFERROR(VLOOKUP(A175,CATALOGUE!$A$8:$F$188,5,FALSE),"")</f>
        <v/>
      </c>
      <c r="C175" s="268" t="str">
        <f>IFERROR(VLOOKUP(A175,CATALOGUE!$A$8:$F$188,4,FALSE),"")</f>
        <v/>
      </c>
      <c r="D175" s="99"/>
      <c r="E175" s="100" t="str">
        <f>IFERROR(VLOOKUP(A175,CATALOGUE!$A$8:$F$188,6,FALSE),"")</f>
        <v/>
      </c>
      <c r="F175" s="88" t="str">
        <f t="shared" si="5"/>
        <v/>
      </c>
      <c r="G175" s="17"/>
      <c r="H175" s="124"/>
      <c r="I175" s="99"/>
      <c r="J175" s="126"/>
      <c r="K175" s="121"/>
      <c r="L175" s="155"/>
      <c r="M175" s="156"/>
      <c r="N175" s="176"/>
      <c r="O175" s="153"/>
      <c r="P175" s="154"/>
      <c r="Q175" s="176"/>
      <c r="R175" s="153"/>
      <c r="S175" s="154"/>
      <c r="T175" s="75" t="str">
        <f t="shared" si="6"/>
        <v/>
      </c>
    </row>
    <row r="176" spans="1:20" x14ac:dyDescent="0.2">
      <c r="A176" s="79"/>
      <c r="B176" s="84" t="str">
        <f>IFERROR(VLOOKUP(A176,CATALOGUE!$A$8:$F$188,5,FALSE),"")</f>
        <v/>
      </c>
      <c r="C176" s="268" t="str">
        <f>IFERROR(VLOOKUP(A176,CATALOGUE!$A$8:$F$188,4,FALSE),"")</f>
        <v/>
      </c>
      <c r="D176" s="99"/>
      <c r="E176" s="100" t="str">
        <f>IFERROR(VLOOKUP(A176,CATALOGUE!$A$8:$F$188,6,FALSE),"")</f>
        <v/>
      </c>
      <c r="F176" s="88" t="str">
        <f t="shared" si="5"/>
        <v/>
      </c>
      <c r="G176" s="17"/>
      <c r="H176" s="124"/>
      <c r="I176" s="99"/>
      <c r="J176" s="126"/>
      <c r="K176" s="121"/>
      <c r="L176" s="155"/>
      <c r="M176" s="156"/>
      <c r="N176" s="176"/>
      <c r="O176" s="153"/>
      <c r="P176" s="154"/>
      <c r="Q176" s="176"/>
      <c r="R176" s="153"/>
      <c r="S176" s="154"/>
      <c r="T176" s="75" t="str">
        <f t="shared" si="6"/>
        <v/>
      </c>
    </row>
    <row r="177" spans="1:20" x14ac:dyDescent="0.2">
      <c r="A177" s="79"/>
      <c r="B177" s="84" t="str">
        <f>IFERROR(VLOOKUP(A177,CATALOGUE!$A$8:$F$188,5,FALSE),"")</f>
        <v/>
      </c>
      <c r="C177" s="268" t="str">
        <f>IFERROR(VLOOKUP(A177,CATALOGUE!$A$8:$F$188,4,FALSE),"")</f>
        <v/>
      </c>
      <c r="D177" s="99"/>
      <c r="E177" s="100" t="str">
        <f>IFERROR(VLOOKUP(A177,CATALOGUE!$A$8:$F$188,6,FALSE),"")</f>
        <v/>
      </c>
      <c r="F177" s="88" t="str">
        <f t="shared" si="5"/>
        <v/>
      </c>
      <c r="G177" s="17"/>
      <c r="H177" s="124"/>
      <c r="I177" s="99"/>
      <c r="J177" s="126"/>
      <c r="K177" s="121"/>
      <c r="L177" s="155"/>
      <c r="M177" s="156"/>
      <c r="N177" s="176"/>
      <c r="O177" s="153"/>
      <c r="P177" s="154"/>
      <c r="Q177" s="176"/>
      <c r="R177" s="153"/>
      <c r="S177" s="154"/>
      <c r="T177" s="75" t="str">
        <f t="shared" si="6"/>
        <v/>
      </c>
    </row>
    <row r="178" spans="1:20" x14ac:dyDescent="0.2">
      <c r="A178" s="79"/>
      <c r="B178" s="84" t="str">
        <f>IFERROR(VLOOKUP(A178,CATALOGUE!$A$8:$F$188,5,FALSE),"")</f>
        <v/>
      </c>
      <c r="C178" s="268" t="str">
        <f>IFERROR(VLOOKUP(A178,CATALOGUE!$A$8:$F$188,4,FALSE),"")</f>
        <v/>
      </c>
      <c r="D178" s="99"/>
      <c r="E178" s="100" t="str">
        <f>IFERROR(VLOOKUP(A178,CATALOGUE!$A$8:$F$188,6,FALSE),"")</f>
        <v/>
      </c>
      <c r="F178" s="88" t="str">
        <f t="shared" si="5"/>
        <v/>
      </c>
      <c r="G178" s="17"/>
      <c r="H178" s="124"/>
      <c r="I178" s="99"/>
      <c r="J178" s="126"/>
      <c r="K178" s="121"/>
      <c r="L178" s="155"/>
      <c r="M178" s="156"/>
      <c r="N178" s="176"/>
      <c r="O178" s="153"/>
      <c r="P178" s="154"/>
      <c r="Q178" s="176"/>
      <c r="R178" s="153"/>
      <c r="S178" s="154"/>
      <c r="T178" s="75" t="str">
        <f t="shared" si="6"/>
        <v/>
      </c>
    </row>
    <row r="179" spans="1:20" x14ac:dyDescent="0.2">
      <c r="A179" s="79"/>
      <c r="B179" s="84" t="str">
        <f>IFERROR(VLOOKUP(A179,CATALOGUE!$A$8:$F$188,5,FALSE),"")</f>
        <v/>
      </c>
      <c r="C179" s="268" t="str">
        <f>IFERROR(VLOOKUP(A179,CATALOGUE!$A$8:$F$188,4,FALSE),"")</f>
        <v/>
      </c>
      <c r="D179" s="99"/>
      <c r="E179" s="100" t="str">
        <f>IFERROR(VLOOKUP(A179,CATALOGUE!$A$8:$F$188,6,FALSE),"")</f>
        <v/>
      </c>
      <c r="F179" s="88" t="str">
        <f t="shared" si="5"/>
        <v/>
      </c>
      <c r="G179" s="17"/>
      <c r="H179" s="124"/>
      <c r="I179" s="99"/>
      <c r="J179" s="126"/>
      <c r="K179" s="121"/>
      <c r="L179" s="155"/>
      <c r="M179" s="156"/>
      <c r="N179" s="176"/>
      <c r="O179" s="153"/>
      <c r="P179" s="154"/>
      <c r="Q179" s="176"/>
      <c r="R179" s="153"/>
      <c r="S179" s="154"/>
      <c r="T179" s="75" t="str">
        <f t="shared" si="6"/>
        <v/>
      </c>
    </row>
    <row r="180" spans="1:20" s="27" customFormat="1" x14ac:dyDescent="0.2">
      <c r="A180" s="83"/>
      <c r="B180" s="84" t="str">
        <f>IFERROR(VLOOKUP(A180,CATALOGUE!$A$8:$F$188,5,FALSE),"")</f>
        <v/>
      </c>
      <c r="C180" s="268" t="str">
        <f>IFERROR(VLOOKUP(A180,CATALOGUE!$A$8:$F$188,4,FALSE),"")</f>
        <v/>
      </c>
      <c r="D180" s="99"/>
      <c r="E180" s="100" t="str">
        <f>IFERROR(VLOOKUP(A180,CATALOGUE!$A$8:$F$188,6,FALSE),"")</f>
        <v/>
      </c>
      <c r="F180" s="88" t="str">
        <f t="shared" si="5"/>
        <v/>
      </c>
      <c r="G180" s="25"/>
      <c r="H180" s="139"/>
      <c r="I180" s="109"/>
      <c r="J180" s="141"/>
      <c r="K180" s="139"/>
      <c r="L180" s="165"/>
      <c r="M180" s="166"/>
      <c r="N180" s="176"/>
      <c r="O180" s="165"/>
      <c r="P180" s="166"/>
      <c r="Q180" s="176"/>
      <c r="R180" s="165"/>
      <c r="S180" s="166"/>
      <c r="T180" s="75" t="str">
        <f t="shared" si="6"/>
        <v/>
      </c>
    </row>
    <row r="181" spans="1:20" s="27" customFormat="1" x14ac:dyDescent="0.2">
      <c r="A181" s="83"/>
      <c r="B181" s="84" t="str">
        <f>IFERROR(VLOOKUP(A181,CATALOGUE!$A$8:$F$188,5,FALSE),"")</f>
        <v/>
      </c>
      <c r="C181" s="268" t="str">
        <f>IFERROR(VLOOKUP(A181,CATALOGUE!$A$8:$F$188,4,FALSE),"")</f>
        <v/>
      </c>
      <c r="D181" s="99"/>
      <c r="E181" s="100" t="str">
        <f>IFERROR(VLOOKUP(A181,CATALOGUE!$A$8:$F$188,6,FALSE),"")</f>
        <v/>
      </c>
      <c r="F181" s="88" t="str">
        <f t="shared" si="5"/>
        <v/>
      </c>
      <c r="G181" s="25"/>
      <c r="H181" s="139"/>
      <c r="I181" s="109"/>
      <c r="J181" s="141"/>
      <c r="K181" s="139"/>
      <c r="L181" s="165"/>
      <c r="M181" s="166"/>
      <c r="N181" s="176"/>
      <c r="O181" s="165"/>
      <c r="P181" s="166"/>
      <c r="Q181" s="176"/>
      <c r="R181" s="165"/>
      <c r="S181" s="166"/>
      <c r="T181" s="75" t="str">
        <f t="shared" si="6"/>
        <v/>
      </c>
    </row>
    <row r="182" spans="1:20" x14ac:dyDescent="0.2">
      <c r="A182" s="79"/>
      <c r="B182" s="84" t="str">
        <f>IFERROR(VLOOKUP(A182,CATALOGUE!$A$8:$F$188,5,FALSE),"")</f>
        <v/>
      </c>
      <c r="C182" s="268" t="str">
        <f>IFERROR(VLOOKUP(A182,CATALOGUE!$A$8:$F$188,4,FALSE),"")</f>
        <v/>
      </c>
      <c r="D182" s="99"/>
      <c r="E182" s="100" t="str">
        <f>IFERROR(VLOOKUP(A182,CATALOGUE!$A$8:$F$188,6,FALSE),"")</f>
        <v/>
      </c>
      <c r="F182" s="88" t="str">
        <f t="shared" si="5"/>
        <v/>
      </c>
      <c r="G182" s="17"/>
      <c r="H182" s="124"/>
      <c r="I182" s="99"/>
      <c r="J182" s="126"/>
      <c r="K182" s="121"/>
      <c r="L182" s="155"/>
      <c r="M182" s="156"/>
      <c r="N182" s="176"/>
      <c r="O182" s="153"/>
      <c r="P182" s="154"/>
      <c r="Q182" s="176"/>
      <c r="R182" s="153"/>
      <c r="S182" s="154"/>
      <c r="T182" s="75" t="str">
        <f t="shared" si="6"/>
        <v/>
      </c>
    </row>
    <row r="183" spans="1:20" x14ac:dyDescent="0.2">
      <c r="A183" s="79"/>
      <c r="B183" s="84" t="str">
        <f>IFERROR(VLOOKUP(A183,CATALOGUE!$A$8:$F$188,5,FALSE),"")</f>
        <v/>
      </c>
      <c r="C183" s="268" t="str">
        <f>IFERROR(VLOOKUP(A183,CATALOGUE!$A$8:$F$188,4,FALSE),"")</f>
        <v/>
      </c>
      <c r="D183" s="99"/>
      <c r="E183" s="100" t="str">
        <f>IFERROR(VLOOKUP(A183,CATALOGUE!$A$8:$F$188,6,FALSE),"")</f>
        <v/>
      </c>
      <c r="F183" s="88" t="str">
        <f t="shared" si="5"/>
        <v/>
      </c>
      <c r="G183" s="17"/>
      <c r="H183" s="124"/>
      <c r="I183" s="99"/>
      <c r="J183" s="126"/>
      <c r="K183" s="121"/>
      <c r="L183" s="155"/>
      <c r="M183" s="156"/>
      <c r="N183" s="175"/>
      <c r="O183" s="153"/>
      <c r="P183" s="154"/>
      <c r="Q183" s="175"/>
      <c r="R183" s="153"/>
      <c r="S183" s="154"/>
      <c r="T183" s="75" t="str">
        <f t="shared" si="6"/>
        <v/>
      </c>
    </row>
    <row r="184" spans="1:20" x14ac:dyDescent="0.2">
      <c r="A184" s="79"/>
      <c r="B184" s="84" t="str">
        <f>IFERROR(VLOOKUP(A184,CATALOGUE!$A$8:$F$188,5,FALSE),"")</f>
        <v/>
      </c>
      <c r="C184" s="268" t="str">
        <f>IFERROR(VLOOKUP(A184,CATALOGUE!$A$8:$F$188,4,FALSE),"")</f>
        <v/>
      </c>
      <c r="D184" s="99"/>
      <c r="E184" s="100" t="str">
        <f>IFERROR(VLOOKUP(A184,CATALOGUE!$A$8:$F$188,6,FALSE),"")</f>
        <v/>
      </c>
      <c r="F184" s="88" t="str">
        <f t="shared" si="5"/>
        <v/>
      </c>
      <c r="G184" s="17"/>
      <c r="H184" s="124"/>
      <c r="I184" s="99"/>
      <c r="J184" s="126"/>
      <c r="K184" s="121"/>
      <c r="L184" s="155"/>
      <c r="M184" s="156"/>
      <c r="N184" s="175"/>
      <c r="O184" s="153"/>
      <c r="P184" s="154"/>
      <c r="Q184" s="175"/>
      <c r="R184" s="153"/>
      <c r="S184" s="154"/>
      <c r="T184" s="75" t="str">
        <f t="shared" si="6"/>
        <v/>
      </c>
    </row>
    <row r="185" spans="1:20" x14ac:dyDescent="0.2">
      <c r="A185" s="79"/>
      <c r="B185" s="84" t="str">
        <f>IFERROR(VLOOKUP(A185,CATALOGUE!$A$8:$F$188,5,FALSE),"")</f>
        <v/>
      </c>
      <c r="C185" s="268" t="str">
        <f>IFERROR(VLOOKUP(A185,CATALOGUE!$A$8:$F$188,4,FALSE),"")</f>
        <v/>
      </c>
      <c r="D185" s="99"/>
      <c r="E185" s="100" t="str">
        <f>IFERROR(VLOOKUP(A185,CATALOGUE!$A$8:$F$188,6,FALSE),"")</f>
        <v/>
      </c>
      <c r="F185" s="88" t="str">
        <f t="shared" si="5"/>
        <v/>
      </c>
      <c r="G185" s="17"/>
      <c r="H185" s="124"/>
      <c r="I185" s="99"/>
      <c r="J185" s="126"/>
      <c r="K185" s="121"/>
      <c r="L185" s="155"/>
      <c r="M185" s="156"/>
      <c r="N185" s="175"/>
      <c r="O185" s="153"/>
      <c r="P185" s="154"/>
      <c r="Q185" s="175"/>
      <c r="R185" s="153"/>
      <c r="S185" s="154"/>
      <c r="T185" s="75" t="str">
        <f t="shared" si="6"/>
        <v/>
      </c>
    </row>
    <row r="186" spans="1:20" x14ac:dyDescent="0.2">
      <c r="A186" s="79"/>
      <c r="B186" s="84" t="str">
        <f>IFERROR(VLOOKUP(A186,CATALOGUE!$A$8:$F$188,5,FALSE),"")</f>
        <v/>
      </c>
      <c r="C186" s="268" t="str">
        <f>IFERROR(VLOOKUP(A186,CATALOGUE!$A$8:$F$188,4,FALSE),"")</f>
        <v/>
      </c>
      <c r="D186" s="99"/>
      <c r="E186" s="100" t="str">
        <f>IFERROR(VLOOKUP(A186,CATALOGUE!$A$8:$F$188,6,FALSE),"")</f>
        <v/>
      </c>
      <c r="F186" s="88" t="str">
        <f t="shared" si="5"/>
        <v/>
      </c>
      <c r="G186" s="17"/>
      <c r="H186" s="124"/>
      <c r="I186" s="99"/>
      <c r="J186" s="126"/>
      <c r="K186" s="121"/>
      <c r="L186" s="155"/>
      <c r="M186" s="156"/>
      <c r="N186" s="175"/>
      <c r="O186" s="153"/>
      <c r="P186" s="154"/>
      <c r="Q186" s="175"/>
      <c r="R186" s="153"/>
      <c r="S186" s="154"/>
      <c r="T186" s="75" t="str">
        <f t="shared" si="6"/>
        <v/>
      </c>
    </row>
    <row r="187" spans="1:20" x14ac:dyDescent="0.2">
      <c r="A187" s="79"/>
      <c r="B187" s="84" t="str">
        <f>IFERROR(VLOOKUP(A187,CATALOGUE!$A$8:$F$188,5,FALSE),"")</f>
        <v/>
      </c>
      <c r="C187" s="268" t="str">
        <f>IFERROR(VLOOKUP(A187,CATALOGUE!$A$8:$F$188,4,FALSE),"")</f>
        <v/>
      </c>
      <c r="D187" s="99"/>
      <c r="E187" s="100" t="str">
        <f>IFERROR(VLOOKUP(A187,CATALOGUE!$A$8:$F$188,6,FALSE),"")</f>
        <v/>
      </c>
      <c r="F187" s="88" t="str">
        <f t="shared" ref="F187:F199" si="7">IFERROR(D187*E187,"")</f>
        <v/>
      </c>
      <c r="G187" s="17"/>
      <c r="H187" s="124"/>
      <c r="I187" s="99"/>
      <c r="J187" s="126"/>
      <c r="K187" s="121"/>
      <c r="L187" s="155"/>
      <c r="M187" s="156"/>
      <c r="N187" s="175"/>
      <c r="O187" s="153"/>
      <c r="P187" s="154"/>
      <c r="Q187" s="175"/>
      <c r="R187" s="153"/>
      <c r="S187" s="154"/>
      <c r="T187" s="75" t="str">
        <f t="shared" ref="T187:T198" si="8">IF(D187&lt;&gt;SUM(H187:S187),"Please Correct Milestone","")</f>
        <v/>
      </c>
    </row>
    <row r="188" spans="1:20" x14ac:dyDescent="0.2">
      <c r="A188" s="79"/>
      <c r="B188" s="84" t="str">
        <f>IFERROR(VLOOKUP(A188,CATALOGUE!$A$8:$F$188,5,FALSE),"")</f>
        <v/>
      </c>
      <c r="C188" s="268" t="str">
        <f>IFERROR(VLOOKUP(A188,CATALOGUE!$A$8:$F$188,4,FALSE),"")</f>
        <v/>
      </c>
      <c r="D188" s="99"/>
      <c r="E188" s="100" t="str">
        <f>IFERROR(VLOOKUP(A188,CATALOGUE!$A$8:$F$188,6,FALSE),"")</f>
        <v/>
      </c>
      <c r="F188" s="88" t="str">
        <f t="shared" si="7"/>
        <v/>
      </c>
      <c r="G188" s="17"/>
      <c r="H188" s="124"/>
      <c r="I188" s="99"/>
      <c r="J188" s="126"/>
      <c r="K188" s="121"/>
      <c r="L188" s="155"/>
      <c r="M188" s="156"/>
      <c r="N188" s="175"/>
      <c r="O188" s="153"/>
      <c r="P188" s="154"/>
      <c r="Q188" s="175"/>
      <c r="R188" s="153"/>
      <c r="S188" s="154"/>
      <c r="T188" s="75" t="str">
        <f t="shared" si="8"/>
        <v/>
      </c>
    </row>
    <row r="189" spans="1:20" x14ac:dyDescent="0.2">
      <c r="A189" s="79"/>
      <c r="B189" s="84" t="str">
        <f>IFERROR(VLOOKUP(A189,CATALOGUE!$A$8:$F$188,5,FALSE),"")</f>
        <v/>
      </c>
      <c r="C189" s="268" t="str">
        <f>IFERROR(VLOOKUP(A189,CATALOGUE!$A$8:$F$188,4,FALSE),"")</f>
        <v/>
      </c>
      <c r="D189" s="99"/>
      <c r="E189" s="100" t="str">
        <f>IFERROR(VLOOKUP(A189,CATALOGUE!$A$8:$F$188,6,FALSE),"")</f>
        <v/>
      </c>
      <c r="F189" s="88" t="str">
        <f t="shared" si="7"/>
        <v/>
      </c>
      <c r="G189" s="17"/>
      <c r="H189" s="124"/>
      <c r="I189" s="99"/>
      <c r="J189" s="126"/>
      <c r="K189" s="121"/>
      <c r="L189" s="155"/>
      <c r="M189" s="156"/>
      <c r="N189" s="175"/>
      <c r="O189" s="153"/>
      <c r="P189" s="154"/>
      <c r="Q189" s="175"/>
      <c r="R189" s="153"/>
      <c r="S189" s="154"/>
      <c r="T189" s="75" t="str">
        <f t="shared" si="8"/>
        <v/>
      </c>
    </row>
    <row r="190" spans="1:20" x14ac:dyDescent="0.2">
      <c r="A190" s="79"/>
      <c r="B190" s="84" t="str">
        <f>IFERROR(VLOOKUP(A190,CATALOGUE!$A$8:$F$188,5,FALSE),"")</f>
        <v/>
      </c>
      <c r="C190" s="268" t="str">
        <f>IFERROR(VLOOKUP(A190,CATALOGUE!$A$8:$F$188,4,FALSE),"")</f>
        <v/>
      </c>
      <c r="D190" s="99"/>
      <c r="E190" s="100" t="str">
        <f>IFERROR(VLOOKUP(A190,CATALOGUE!$A$8:$F$188,6,FALSE),"")</f>
        <v/>
      </c>
      <c r="F190" s="88" t="str">
        <f t="shared" si="7"/>
        <v/>
      </c>
      <c r="G190" s="17"/>
      <c r="H190" s="124"/>
      <c r="I190" s="99"/>
      <c r="J190" s="126"/>
      <c r="K190" s="121"/>
      <c r="L190" s="155"/>
      <c r="M190" s="156"/>
      <c r="N190" s="175"/>
      <c r="O190" s="153"/>
      <c r="P190" s="154"/>
      <c r="Q190" s="175"/>
      <c r="R190" s="153"/>
      <c r="S190" s="154"/>
      <c r="T190" s="75" t="str">
        <f t="shared" si="8"/>
        <v/>
      </c>
    </row>
    <row r="191" spans="1:20" x14ac:dyDescent="0.2">
      <c r="A191" s="79"/>
      <c r="B191" s="84" t="str">
        <f>IFERROR(VLOOKUP(A191,CATALOGUE!$A$8:$F$188,5,FALSE),"")</f>
        <v/>
      </c>
      <c r="C191" s="268" t="str">
        <f>IFERROR(VLOOKUP(A191,CATALOGUE!$A$8:$F$188,4,FALSE),"")</f>
        <v/>
      </c>
      <c r="D191" s="99"/>
      <c r="E191" s="100" t="str">
        <f>IFERROR(VLOOKUP(A191,CATALOGUE!$A$8:$F$188,6,FALSE),"")</f>
        <v/>
      </c>
      <c r="F191" s="88" t="str">
        <f t="shared" si="7"/>
        <v/>
      </c>
      <c r="G191" s="17"/>
      <c r="H191" s="124"/>
      <c r="I191" s="99"/>
      <c r="J191" s="126"/>
      <c r="K191" s="121"/>
      <c r="L191" s="155"/>
      <c r="M191" s="156"/>
      <c r="N191" s="175"/>
      <c r="O191" s="153"/>
      <c r="P191" s="154"/>
      <c r="Q191" s="175"/>
      <c r="R191" s="153"/>
      <c r="S191" s="154"/>
      <c r="T191" s="75" t="str">
        <f t="shared" si="8"/>
        <v/>
      </c>
    </row>
    <row r="192" spans="1:20" x14ac:dyDescent="0.2">
      <c r="A192" s="79"/>
      <c r="B192" s="84" t="str">
        <f>IFERROR(VLOOKUP(A192,CATALOGUE!$A$8:$F$188,5,FALSE),"")</f>
        <v/>
      </c>
      <c r="C192" s="268" t="str">
        <f>IFERROR(VLOOKUP(A192,CATALOGUE!$A$8:$F$188,4,FALSE),"")</f>
        <v/>
      </c>
      <c r="D192" s="99"/>
      <c r="E192" s="100" t="str">
        <f>IFERROR(VLOOKUP(A192,CATALOGUE!$A$8:$F$188,6,FALSE),"")</f>
        <v/>
      </c>
      <c r="F192" s="88" t="str">
        <f t="shared" si="7"/>
        <v/>
      </c>
      <c r="G192" s="17"/>
      <c r="H192" s="124"/>
      <c r="I192" s="99"/>
      <c r="J192" s="126"/>
      <c r="K192" s="121"/>
      <c r="L192" s="155"/>
      <c r="M192" s="156"/>
      <c r="N192" s="175"/>
      <c r="O192" s="153"/>
      <c r="P192" s="154"/>
      <c r="Q192" s="175"/>
      <c r="R192" s="153"/>
      <c r="S192" s="154"/>
      <c r="T192" s="75" t="str">
        <f t="shared" si="8"/>
        <v/>
      </c>
    </row>
    <row r="193" spans="1:20" x14ac:dyDescent="0.2">
      <c r="A193" s="79"/>
      <c r="B193" s="84" t="str">
        <f>IFERROR(VLOOKUP(A193,CATALOGUE!$A$8:$F$188,5,FALSE),"")</f>
        <v/>
      </c>
      <c r="C193" s="268" t="str">
        <f>IFERROR(VLOOKUP(A193,CATALOGUE!$A$8:$F$188,4,FALSE),"")</f>
        <v/>
      </c>
      <c r="D193" s="99"/>
      <c r="E193" s="100" t="str">
        <f>IFERROR(VLOOKUP(A193,CATALOGUE!$A$8:$F$188,6,FALSE),"")</f>
        <v/>
      </c>
      <c r="F193" s="88" t="str">
        <f t="shared" si="7"/>
        <v/>
      </c>
      <c r="G193" s="17"/>
      <c r="H193" s="124"/>
      <c r="I193" s="99"/>
      <c r="J193" s="126"/>
      <c r="K193" s="121"/>
      <c r="L193" s="155"/>
      <c r="M193" s="156"/>
      <c r="N193" s="176"/>
      <c r="O193" s="153"/>
      <c r="P193" s="154"/>
      <c r="Q193" s="176"/>
      <c r="R193" s="153"/>
      <c r="S193" s="154"/>
      <c r="T193" s="75" t="str">
        <f t="shared" si="8"/>
        <v/>
      </c>
    </row>
    <row r="194" spans="1:20" x14ac:dyDescent="0.2">
      <c r="A194" s="79"/>
      <c r="B194" s="84" t="str">
        <f>IFERROR(VLOOKUP(A194,CATALOGUE!$A$8:$F$188,5,FALSE),"")</f>
        <v/>
      </c>
      <c r="C194" s="268" t="str">
        <f>IFERROR(VLOOKUP(A194,CATALOGUE!$A$8:$F$188,4,FALSE),"")</f>
        <v/>
      </c>
      <c r="D194" s="99"/>
      <c r="E194" s="100" t="str">
        <f>IFERROR(VLOOKUP(A194,CATALOGUE!$A$8:$F$188,6,FALSE),"")</f>
        <v/>
      </c>
      <c r="F194" s="88" t="str">
        <f t="shared" si="7"/>
        <v/>
      </c>
      <c r="G194" s="17"/>
      <c r="H194" s="124"/>
      <c r="I194" s="99"/>
      <c r="J194" s="126"/>
      <c r="K194" s="124"/>
      <c r="L194" s="155"/>
      <c r="M194" s="156"/>
      <c r="N194" s="176"/>
      <c r="O194" s="153"/>
      <c r="P194" s="154"/>
      <c r="Q194" s="176"/>
      <c r="R194" s="153"/>
      <c r="S194" s="154"/>
      <c r="T194" s="75" t="str">
        <f t="shared" si="8"/>
        <v/>
      </c>
    </row>
    <row r="195" spans="1:20" x14ac:dyDescent="0.2">
      <c r="A195" s="79"/>
      <c r="B195" s="84" t="str">
        <f>IFERROR(VLOOKUP(A195,CATALOGUE!$A$8:$F$188,5,FALSE),"")</f>
        <v/>
      </c>
      <c r="C195" s="268" t="str">
        <f>IFERROR(VLOOKUP(A195,CATALOGUE!$A$8:$F$188,4,FALSE),"")</f>
        <v/>
      </c>
      <c r="D195" s="99"/>
      <c r="E195" s="100" t="str">
        <f>IFERROR(VLOOKUP(A195,CATALOGUE!$A$8:$F$188,6,FALSE),"")</f>
        <v/>
      </c>
      <c r="F195" s="88" t="str">
        <f t="shared" si="7"/>
        <v/>
      </c>
      <c r="G195" s="17"/>
      <c r="H195" s="124"/>
      <c r="I195" s="99"/>
      <c r="J195" s="126"/>
      <c r="K195" s="121"/>
      <c r="L195" s="155"/>
      <c r="M195" s="156"/>
      <c r="N195" s="176"/>
      <c r="O195" s="155"/>
      <c r="P195" s="154"/>
      <c r="Q195" s="176"/>
      <c r="R195" s="155"/>
      <c r="S195" s="154"/>
      <c r="T195" s="75" t="str">
        <f t="shared" si="8"/>
        <v/>
      </c>
    </row>
    <row r="196" spans="1:20" x14ac:dyDescent="0.2">
      <c r="A196" s="79"/>
      <c r="B196" s="84" t="str">
        <f>IFERROR(VLOOKUP(A196,CATALOGUE!$A$8:$F$188,5,FALSE),"")</f>
        <v/>
      </c>
      <c r="C196" s="268" t="str">
        <f>IFERROR(VLOOKUP(A196,CATALOGUE!$A$8:$F$188,4,FALSE),"")</f>
        <v/>
      </c>
      <c r="D196" s="99"/>
      <c r="E196" s="100" t="str">
        <f>IFERROR(VLOOKUP(A196,CATALOGUE!$A$8:$F$188,6,FALSE),"")</f>
        <v/>
      </c>
      <c r="F196" s="88" t="str">
        <f t="shared" si="7"/>
        <v/>
      </c>
      <c r="G196" s="17"/>
      <c r="H196" s="124"/>
      <c r="I196" s="99"/>
      <c r="J196" s="126"/>
      <c r="K196" s="121"/>
      <c r="L196" s="155"/>
      <c r="M196" s="156"/>
      <c r="N196" s="176"/>
      <c r="O196" s="155"/>
      <c r="P196" s="154"/>
      <c r="Q196" s="176"/>
      <c r="R196" s="155"/>
      <c r="S196" s="154"/>
      <c r="T196" s="75" t="str">
        <f t="shared" si="8"/>
        <v/>
      </c>
    </row>
    <row r="197" spans="1:20" x14ac:dyDescent="0.2">
      <c r="A197" s="79"/>
      <c r="B197" s="84" t="str">
        <f>IFERROR(VLOOKUP(A197,CATALOGUE!$A$8:$F$188,5,FALSE),"")</f>
        <v/>
      </c>
      <c r="C197" s="268" t="str">
        <f>IFERROR(VLOOKUP(A197,CATALOGUE!$A$8:$F$188,4,FALSE),"")</f>
        <v/>
      </c>
      <c r="D197" s="99"/>
      <c r="E197" s="100" t="str">
        <f>IFERROR(VLOOKUP(A197,CATALOGUE!$A$8:$F$188,6,FALSE),"")</f>
        <v/>
      </c>
      <c r="F197" s="88" t="str">
        <f t="shared" si="7"/>
        <v/>
      </c>
      <c r="G197" s="17"/>
      <c r="H197" s="124"/>
      <c r="I197" s="99"/>
      <c r="J197" s="126"/>
      <c r="K197" s="124"/>
      <c r="L197" s="155"/>
      <c r="M197" s="156"/>
      <c r="N197" s="176"/>
      <c r="O197" s="155"/>
      <c r="P197" s="154"/>
      <c r="Q197" s="176"/>
      <c r="R197" s="155"/>
      <c r="S197" s="154"/>
      <c r="T197" s="75" t="str">
        <f t="shared" si="8"/>
        <v/>
      </c>
    </row>
    <row r="198" spans="1:20" x14ac:dyDescent="0.2">
      <c r="A198" s="79"/>
      <c r="B198" s="84" t="str">
        <f>IFERROR(VLOOKUP(A198,CATALOGUE!$A$8:$F$188,5,FALSE),"")</f>
        <v/>
      </c>
      <c r="C198" s="268" t="str">
        <f>IFERROR(VLOOKUP(A198,CATALOGUE!$A$8:$F$188,4,FALSE),"")</f>
        <v/>
      </c>
      <c r="D198" s="99"/>
      <c r="E198" s="100" t="str">
        <f>IFERROR(VLOOKUP(A198,CATALOGUE!$A$8:$F$188,6,FALSE),"")</f>
        <v/>
      </c>
      <c r="F198" s="88" t="str">
        <f t="shared" si="7"/>
        <v/>
      </c>
      <c r="G198" s="17"/>
      <c r="H198" s="124"/>
      <c r="I198" s="99"/>
      <c r="J198" s="126"/>
      <c r="K198" s="124"/>
      <c r="L198" s="155"/>
      <c r="M198" s="156"/>
      <c r="N198" s="176"/>
      <c r="O198" s="155"/>
      <c r="P198" s="154"/>
      <c r="Q198" s="176"/>
      <c r="R198" s="155"/>
      <c r="S198" s="154"/>
      <c r="T198" s="75" t="str">
        <f t="shared" si="8"/>
        <v/>
      </c>
    </row>
    <row r="199" spans="1:20" ht="13.5" thickBot="1" x14ac:dyDescent="0.25">
      <c r="A199" s="79"/>
      <c r="B199" s="84" t="str">
        <f>IFERROR(VLOOKUP(A199,CATALOGUE!$A$8:$F$188,5,FALSE),"")</f>
        <v/>
      </c>
      <c r="C199" s="268" t="str">
        <f>IFERROR(VLOOKUP(A199,CATALOGUE!$A$8:$F$188,4,FALSE),"")</f>
        <v/>
      </c>
      <c r="D199" s="99"/>
      <c r="E199" s="100" t="str">
        <f>IFERROR(VLOOKUP(A199,CATALOGUE!$A$8:$F$188,6,FALSE),"")</f>
        <v/>
      </c>
      <c r="F199" s="88" t="str">
        <f t="shared" si="7"/>
        <v/>
      </c>
      <c r="G199" s="17"/>
      <c r="H199" s="124"/>
      <c r="I199" s="99"/>
      <c r="J199" s="126"/>
      <c r="K199" s="124"/>
      <c r="L199" s="155"/>
      <c r="M199" s="156"/>
      <c r="N199" s="176"/>
      <c r="O199" s="155"/>
      <c r="P199" s="154"/>
      <c r="Q199" s="176"/>
      <c r="R199" s="155"/>
      <c r="S199" s="154"/>
      <c r="T199" s="75"/>
    </row>
    <row r="200" spans="1:20" ht="13.5" hidden="1" thickBot="1" x14ac:dyDescent="0.25">
      <c r="A200" s="79"/>
      <c r="B200" s="84"/>
      <c r="C200" s="256"/>
      <c r="D200" s="99"/>
      <c r="E200" s="110"/>
      <c r="F200" s="95"/>
      <c r="G200" s="17"/>
      <c r="H200" s="124"/>
      <c r="I200" s="99"/>
      <c r="J200" s="126"/>
      <c r="K200" s="124"/>
      <c r="L200" s="155"/>
      <c r="M200" s="156"/>
      <c r="N200" s="176"/>
      <c r="O200" s="155"/>
      <c r="P200" s="154"/>
      <c r="Q200" s="176"/>
      <c r="R200" s="155"/>
      <c r="S200" s="154"/>
    </row>
    <row r="201" spans="1:20" s="23" customFormat="1" ht="16.5" thickTop="1" thickBot="1" x14ac:dyDescent="0.3">
      <c r="A201" s="81"/>
      <c r="B201" s="248"/>
      <c r="C201" s="258" t="s">
        <v>27</v>
      </c>
      <c r="D201" s="103"/>
      <c r="E201" s="111"/>
      <c r="F201" s="92">
        <f>SUM(F123:F200)</f>
        <v>0</v>
      </c>
      <c r="G201" s="22"/>
      <c r="H201" s="130"/>
      <c r="I201" s="131"/>
      <c r="J201" s="132"/>
      <c r="K201" s="130"/>
      <c r="L201" s="159"/>
      <c r="M201" s="160"/>
      <c r="N201" s="178"/>
      <c r="O201" s="159"/>
      <c r="P201" s="160"/>
      <c r="Q201" s="178"/>
      <c r="R201" s="159"/>
      <c r="S201" s="160"/>
      <c r="T201" s="76"/>
    </row>
    <row r="202" spans="1:20" ht="13.5" thickTop="1" x14ac:dyDescent="0.2">
      <c r="A202" s="31"/>
      <c r="B202" s="38"/>
      <c r="C202" s="259"/>
      <c r="D202" s="112"/>
      <c r="E202" s="113"/>
      <c r="F202" s="90"/>
      <c r="G202" s="28"/>
      <c r="H202" s="142"/>
      <c r="I202" s="112"/>
      <c r="J202" s="143"/>
      <c r="K202" s="142"/>
      <c r="L202" s="167"/>
      <c r="M202" s="168"/>
      <c r="N202" s="183"/>
      <c r="O202" s="167"/>
      <c r="P202" s="184"/>
      <c r="Q202" s="183"/>
      <c r="R202" s="167"/>
      <c r="S202" s="184"/>
    </row>
    <row r="203" spans="1:20" ht="21" x14ac:dyDescent="0.2">
      <c r="A203" s="203" t="s">
        <v>43</v>
      </c>
      <c r="B203" s="85"/>
      <c r="C203" s="260"/>
      <c r="D203" s="99"/>
      <c r="E203" s="110"/>
      <c r="F203" s="88"/>
      <c r="G203" s="17"/>
      <c r="H203" s="121"/>
      <c r="I203" s="122"/>
      <c r="J203" s="123"/>
      <c r="K203" s="121"/>
      <c r="L203" s="153"/>
      <c r="M203" s="154"/>
      <c r="N203" s="175"/>
      <c r="O203" s="153"/>
      <c r="P203" s="154"/>
      <c r="Q203" s="175"/>
      <c r="R203" s="153"/>
      <c r="S203" s="154"/>
    </row>
    <row r="204" spans="1:20" s="24" customFormat="1" ht="15.75" x14ac:dyDescent="0.2">
      <c r="A204" s="204" t="s">
        <v>44</v>
      </c>
      <c r="B204" s="86"/>
      <c r="C204" s="257"/>
      <c r="D204" s="101"/>
      <c r="E204" s="114"/>
      <c r="F204" s="90"/>
      <c r="G204" s="21"/>
      <c r="H204" s="144"/>
      <c r="I204" s="101"/>
      <c r="J204" s="145"/>
      <c r="K204" s="144"/>
      <c r="L204" s="169"/>
      <c r="M204" s="170"/>
      <c r="N204" s="185"/>
      <c r="O204" s="169"/>
      <c r="P204" s="186"/>
      <c r="Q204" s="185"/>
      <c r="R204" s="169"/>
      <c r="S204" s="186"/>
      <c r="T204" s="77"/>
    </row>
    <row r="205" spans="1:20" x14ac:dyDescent="0.2">
      <c r="A205" s="80"/>
      <c r="B205" s="87"/>
      <c r="C205" s="257"/>
      <c r="D205" s="101"/>
      <c r="E205" s="114"/>
      <c r="F205" s="90"/>
      <c r="G205" s="21"/>
      <c r="H205" s="146"/>
      <c r="I205" s="101"/>
      <c r="J205" s="147"/>
      <c r="K205" s="146"/>
      <c r="L205" s="171"/>
      <c r="M205" s="172"/>
      <c r="N205" s="187"/>
      <c r="O205" s="171"/>
      <c r="P205" s="158"/>
      <c r="Q205" s="187"/>
      <c r="R205" s="171"/>
      <c r="S205" s="158"/>
    </row>
    <row r="206" spans="1:20" x14ac:dyDescent="0.2">
      <c r="A206" s="80"/>
      <c r="B206" s="87"/>
      <c r="C206" s="257"/>
      <c r="D206" s="101"/>
      <c r="E206" s="110">
        <v>204.11999999999998</v>
      </c>
      <c r="F206" s="90">
        <f>+D206*E206</f>
        <v>0</v>
      </c>
      <c r="G206" s="21"/>
      <c r="H206" s="146"/>
      <c r="I206" s="101"/>
      <c r="J206" s="147"/>
      <c r="K206" s="146"/>
      <c r="L206" s="171"/>
      <c r="M206" s="172"/>
      <c r="N206" s="187"/>
      <c r="O206" s="171"/>
      <c r="P206" s="158"/>
      <c r="Q206" s="187"/>
      <c r="R206" s="171"/>
      <c r="S206" s="158"/>
    </row>
    <row r="207" spans="1:20" x14ac:dyDescent="0.2">
      <c r="A207" s="80"/>
      <c r="B207" s="87"/>
      <c r="C207" s="257"/>
      <c r="D207" s="101"/>
      <c r="E207" s="110">
        <v>204.11999999999998</v>
      </c>
      <c r="F207" s="90">
        <f>+D207*E207</f>
        <v>0</v>
      </c>
      <c r="G207" s="21"/>
      <c r="H207" s="146"/>
      <c r="I207" s="101"/>
      <c r="J207" s="147"/>
      <c r="K207" s="146"/>
      <c r="L207" s="171"/>
      <c r="M207" s="172"/>
      <c r="N207" s="187"/>
      <c r="O207" s="171"/>
      <c r="P207" s="158"/>
      <c r="Q207" s="187"/>
      <c r="R207" s="171"/>
      <c r="S207" s="158"/>
    </row>
    <row r="208" spans="1:20" x14ac:dyDescent="0.2">
      <c r="A208" s="80"/>
      <c r="B208" s="87"/>
      <c r="C208" s="257"/>
      <c r="D208" s="101"/>
      <c r="E208" s="110">
        <v>204.11999999999998</v>
      </c>
      <c r="F208" s="90">
        <f t="shared" ref="F208:F210" si="9">+D208*E208</f>
        <v>0</v>
      </c>
      <c r="G208" s="21"/>
      <c r="H208" s="146"/>
      <c r="I208" s="101"/>
      <c r="J208" s="147"/>
      <c r="K208" s="146"/>
      <c r="L208" s="171"/>
      <c r="M208" s="172"/>
      <c r="N208" s="187"/>
      <c r="O208" s="171"/>
      <c r="P208" s="158"/>
      <c r="Q208" s="187"/>
      <c r="R208" s="171"/>
      <c r="S208" s="158"/>
    </row>
    <row r="209" spans="1:20" x14ac:dyDescent="0.2">
      <c r="A209" s="80"/>
      <c r="B209" s="87"/>
      <c r="C209" s="257"/>
      <c r="D209" s="101"/>
      <c r="E209" s="110">
        <v>204.11999999999998</v>
      </c>
      <c r="F209" s="90">
        <f t="shared" si="9"/>
        <v>0</v>
      </c>
      <c r="G209" s="21"/>
      <c r="H209" s="146"/>
      <c r="I209" s="101"/>
      <c r="J209" s="147"/>
      <c r="K209" s="146"/>
      <c r="L209" s="171"/>
      <c r="M209" s="172"/>
      <c r="N209" s="187"/>
      <c r="O209" s="171"/>
      <c r="P209" s="158"/>
      <c r="Q209" s="187"/>
      <c r="R209" s="171"/>
      <c r="S209" s="158"/>
    </row>
    <row r="210" spans="1:20" x14ac:dyDescent="0.2">
      <c r="A210" s="80"/>
      <c r="B210" s="87"/>
      <c r="C210" s="257"/>
      <c r="D210" s="101"/>
      <c r="E210" s="110">
        <v>204.11999999999998</v>
      </c>
      <c r="F210" s="90">
        <f t="shared" si="9"/>
        <v>0</v>
      </c>
      <c r="G210" s="21"/>
      <c r="H210" s="146"/>
      <c r="I210" s="101"/>
      <c r="J210" s="147"/>
      <c r="K210" s="146"/>
      <c r="L210" s="171"/>
      <c r="M210" s="172"/>
      <c r="N210" s="187"/>
      <c r="O210" s="171"/>
      <c r="P210" s="158"/>
      <c r="Q210" s="187"/>
      <c r="R210" s="171"/>
      <c r="S210" s="158"/>
    </row>
    <row r="211" spans="1:20" ht="13.5" thickBot="1" x14ac:dyDescent="0.25">
      <c r="A211" s="80"/>
      <c r="B211" s="87"/>
      <c r="C211" s="257"/>
      <c r="D211" s="101"/>
      <c r="E211" s="114"/>
      <c r="F211" s="90"/>
      <c r="G211" s="21"/>
      <c r="H211" s="146"/>
      <c r="I211" s="101"/>
      <c r="J211" s="147"/>
      <c r="K211" s="146"/>
      <c r="L211" s="171"/>
      <c r="M211" s="172"/>
      <c r="N211" s="187"/>
      <c r="O211" s="171"/>
      <c r="P211" s="158"/>
      <c r="Q211" s="187"/>
      <c r="R211" s="171"/>
      <c r="S211" s="158"/>
    </row>
    <row r="212" spans="1:20" ht="13.5" hidden="1" thickBot="1" x14ac:dyDescent="0.25">
      <c r="A212" s="80"/>
      <c r="B212" s="87"/>
      <c r="C212" s="257"/>
      <c r="D212" s="101"/>
      <c r="E212" s="114"/>
      <c r="F212" s="90"/>
      <c r="G212" s="21"/>
      <c r="H212" s="146"/>
      <c r="I212" s="101"/>
      <c r="J212" s="147"/>
      <c r="K212" s="146"/>
      <c r="L212" s="171"/>
      <c r="M212" s="172"/>
      <c r="N212" s="187"/>
      <c r="O212" s="171"/>
      <c r="P212" s="158"/>
      <c r="Q212" s="187"/>
      <c r="R212" s="171"/>
      <c r="S212" s="158"/>
    </row>
    <row r="213" spans="1:20" s="23" customFormat="1" ht="16.5" thickTop="1" thickBot="1" x14ac:dyDescent="0.3">
      <c r="A213" s="81"/>
      <c r="B213" s="248"/>
      <c r="C213" s="258" t="s">
        <v>27</v>
      </c>
      <c r="D213" s="103"/>
      <c r="E213" s="111"/>
      <c r="F213" s="92">
        <f>SUM(F206:F212)</f>
        <v>0</v>
      </c>
      <c r="G213" s="22"/>
      <c r="H213" s="130"/>
      <c r="I213" s="131"/>
      <c r="J213" s="132"/>
      <c r="K213" s="130"/>
      <c r="L213" s="159"/>
      <c r="M213" s="160"/>
      <c r="N213" s="178"/>
      <c r="O213" s="159"/>
      <c r="P213" s="160"/>
      <c r="Q213" s="178"/>
      <c r="R213" s="159"/>
      <c r="S213" s="160"/>
      <c r="T213" s="76"/>
    </row>
    <row r="214" spans="1:20" ht="21.75" thickTop="1" x14ac:dyDescent="0.2">
      <c r="A214" s="203" t="s">
        <v>43</v>
      </c>
      <c r="B214" s="87"/>
      <c r="C214" s="257"/>
      <c r="D214" s="101"/>
      <c r="E214" s="114"/>
      <c r="F214" s="90"/>
      <c r="G214" s="21"/>
      <c r="H214" s="146"/>
      <c r="I214" s="101"/>
      <c r="J214" s="147"/>
      <c r="K214" s="146"/>
      <c r="L214" s="171"/>
      <c r="M214" s="172"/>
      <c r="N214" s="187"/>
      <c r="O214" s="171"/>
      <c r="P214" s="158"/>
      <c r="Q214" s="187"/>
      <c r="R214" s="171"/>
      <c r="S214" s="158"/>
    </row>
    <row r="215" spans="1:20" s="24" customFormat="1" ht="15.75" x14ac:dyDescent="0.2">
      <c r="A215" s="204" t="s">
        <v>46</v>
      </c>
      <c r="B215" s="86"/>
      <c r="C215" s="257"/>
      <c r="D215" s="101"/>
      <c r="E215" s="114"/>
      <c r="F215" s="90"/>
      <c r="G215" s="21"/>
      <c r="H215" s="144"/>
      <c r="I215" s="101"/>
      <c r="J215" s="145"/>
      <c r="K215" s="144"/>
      <c r="L215" s="169"/>
      <c r="M215" s="170"/>
      <c r="N215" s="185"/>
      <c r="O215" s="169"/>
      <c r="P215" s="186"/>
      <c r="Q215" s="185"/>
      <c r="R215" s="169"/>
      <c r="S215" s="186"/>
      <c r="T215" s="77"/>
    </row>
    <row r="216" spans="1:20" x14ac:dyDescent="0.2">
      <c r="A216" s="80"/>
      <c r="B216" s="87"/>
      <c r="C216" s="257"/>
      <c r="D216" s="101"/>
      <c r="E216" s="114"/>
      <c r="F216" s="90"/>
      <c r="G216" s="21"/>
      <c r="H216" s="146"/>
      <c r="I216" s="101"/>
      <c r="J216" s="147"/>
      <c r="K216" s="146"/>
      <c r="L216" s="171"/>
      <c r="M216" s="172"/>
      <c r="N216" s="187"/>
      <c r="O216" s="171"/>
      <c r="P216" s="158"/>
      <c r="Q216" s="187"/>
      <c r="R216" s="171"/>
      <c r="S216" s="158"/>
    </row>
    <row r="217" spans="1:20" x14ac:dyDescent="0.2">
      <c r="A217" s="80"/>
      <c r="B217" s="87"/>
      <c r="C217" s="257"/>
      <c r="D217" s="101"/>
      <c r="E217" s="110">
        <v>227.28</v>
      </c>
      <c r="F217" s="90">
        <f>+D217*E217</f>
        <v>0</v>
      </c>
      <c r="G217" s="21"/>
      <c r="H217" s="146"/>
      <c r="I217" s="101"/>
      <c r="J217" s="147"/>
      <c r="K217" s="146"/>
      <c r="L217" s="171"/>
      <c r="M217" s="172"/>
      <c r="N217" s="187"/>
      <c r="O217" s="171"/>
      <c r="P217" s="158"/>
      <c r="Q217" s="187"/>
      <c r="R217" s="171"/>
      <c r="S217" s="158"/>
    </row>
    <row r="218" spans="1:20" x14ac:dyDescent="0.2">
      <c r="A218" s="80"/>
      <c r="B218" s="87"/>
      <c r="C218" s="257"/>
      <c r="D218" s="101"/>
      <c r="E218" s="110">
        <v>227.28</v>
      </c>
      <c r="F218" s="90">
        <f>+D218*E218</f>
        <v>0</v>
      </c>
      <c r="G218" s="21"/>
      <c r="H218" s="146"/>
      <c r="I218" s="101"/>
      <c r="J218" s="147"/>
      <c r="K218" s="146"/>
      <c r="L218" s="171"/>
      <c r="M218" s="172"/>
      <c r="N218" s="187"/>
      <c r="O218" s="171"/>
      <c r="P218" s="158"/>
      <c r="Q218" s="187"/>
      <c r="R218" s="171"/>
      <c r="S218" s="158"/>
    </row>
    <row r="219" spans="1:20" x14ac:dyDescent="0.2">
      <c r="A219" s="80"/>
      <c r="B219" s="87"/>
      <c r="C219" s="257"/>
      <c r="D219" s="101"/>
      <c r="E219" s="110">
        <v>227.28</v>
      </c>
      <c r="F219" s="90">
        <f t="shared" ref="F219:F221" si="10">+D219*E219</f>
        <v>0</v>
      </c>
      <c r="G219" s="21"/>
      <c r="H219" s="146"/>
      <c r="I219" s="101"/>
      <c r="J219" s="147"/>
      <c r="K219" s="146"/>
      <c r="L219" s="171"/>
      <c r="M219" s="172"/>
      <c r="N219" s="187"/>
      <c r="O219" s="171"/>
      <c r="P219" s="158"/>
      <c r="Q219" s="187"/>
      <c r="R219" s="171"/>
      <c r="S219" s="158"/>
    </row>
    <row r="220" spans="1:20" x14ac:dyDescent="0.2">
      <c r="A220" s="80"/>
      <c r="B220" s="87"/>
      <c r="C220" s="257"/>
      <c r="D220" s="101"/>
      <c r="E220" s="110">
        <v>227.28</v>
      </c>
      <c r="F220" s="90">
        <f t="shared" si="10"/>
        <v>0</v>
      </c>
      <c r="G220" s="21"/>
      <c r="H220" s="146"/>
      <c r="I220" s="101"/>
      <c r="J220" s="147"/>
      <c r="K220" s="146"/>
      <c r="L220" s="171"/>
      <c r="M220" s="172"/>
      <c r="N220" s="187"/>
      <c r="O220" s="171"/>
      <c r="P220" s="158"/>
      <c r="Q220" s="187"/>
      <c r="R220" s="171"/>
      <c r="S220" s="158"/>
    </row>
    <row r="221" spans="1:20" x14ac:dyDescent="0.2">
      <c r="A221" s="80"/>
      <c r="B221" s="87"/>
      <c r="C221" s="257"/>
      <c r="D221" s="101"/>
      <c r="E221" s="110">
        <v>227.28</v>
      </c>
      <c r="F221" s="90">
        <f t="shared" si="10"/>
        <v>0</v>
      </c>
      <c r="G221" s="21"/>
      <c r="H221" s="146"/>
      <c r="I221" s="101"/>
      <c r="J221" s="147"/>
      <c r="K221" s="146"/>
      <c r="L221" s="171"/>
      <c r="M221" s="172"/>
      <c r="N221" s="187"/>
      <c r="O221" s="171"/>
      <c r="P221" s="158"/>
      <c r="Q221" s="187"/>
      <c r="R221" s="171"/>
      <c r="S221" s="158"/>
    </row>
    <row r="222" spans="1:20" ht="13.5" thickBot="1" x14ac:dyDescent="0.25">
      <c r="A222" s="80"/>
      <c r="B222" s="87"/>
      <c r="C222" s="257"/>
      <c r="D222" s="101"/>
      <c r="E222" s="114"/>
      <c r="F222" s="90"/>
      <c r="G222" s="21"/>
      <c r="H222" s="146"/>
      <c r="I222" s="101"/>
      <c r="J222" s="147"/>
      <c r="K222" s="146"/>
      <c r="L222" s="171"/>
      <c r="M222" s="172"/>
      <c r="N222" s="187"/>
      <c r="O222" s="171"/>
      <c r="P222" s="158"/>
      <c r="Q222" s="187"/>
      <c r="R222" s="171"/>
      <c r="S222" s="158"/>
    </row>
    <row r="223" spans="1:20" ht="13.5" hidden="1" thickBot="1" x14ac:dyDescent="0.25">
      <c r="A223" s="80"/>
      <c r="B223" s="87"/>
      <c r="C223" s="257"/>
      <c r="D223" s="101"/>
      <c r="E223" s="114"/>
      <c r="F223" s="90"/>
      <c r="G223" s="21"/>
      <c r="H223" s="146"/>
      <c r="I223" s="101"/>
      <c r="J223" s="147"/>
      <c r="K223" s="146"/>
      <c r="L223" s="171"/>
      <c r="M223" s="172"/>
      <c r="N223" s="187"/>
      <c r="O223" s="171"/>
      <c r="P223" s="158"/>
      <c r="Q223" s="187"/>
      <c r="R223" s="171"/>
      <c r="S223" s="158"/>
    </row>
    <row r="224" spans="1:20" s="23" customFormat="1" ht="16.5" thickTop="1" thickBot="1" x14ac:dyDescent="0.3">
      <c r="A224" s="81"/>
      <c r="B224" s="248"/>
      <c r="C224" s="258" t="s">
        <v>27</v>
      </c>
      <c r="D224" s="103"/>
      <c r="E224" s="111"/>
      <c r="F224" s="92">
        <f>SUM(F217:F223)</f>
        <v>0</v>
      </c>
      <c r="G224" s="22"/>
      <c r="H224" s="130"/>
      <c r="I224" s="131"/>
      <c r="J224" s="132"/>
      <c r="K224" s="130"/>
      <c r="L224" s="159"/>
      <c r="M224" s="160"/>
      <c r="N224" s="178"/>
      <c r="O224" s="159"/>
      <c r="P224" s="160"/>
      <c r="Q224" s="178"/>
      <c r="R224" s="159"/>
      <c r="S224" s="160"/>
      <c r="T224" s="76"/>
    </row>
    <row r="225" spans="1:20" ht="13.5" thickTop="1" x14ac:dyDescent="0.2">
      <c r="A225" s="80"/>
      <c r="B225" s="87"/>
      <c r="C225" s="257"/>
      <c r="D225" s="101"/>
      <c r="E225" s="114"/>
      <c r="F225" s="90"/>
      <c r="G225" s="21"/>
      <c r="H225" s="146"/>
      <c r="I225" s="101"/>
      <c r="J225" s="147"/>
      <c r="K225" s="146"/>
      <c r="L225" s="171"/>
      <c r="M225" s="172"/>
      <c r="N225" s="187"/>
      <c r="O225" s="171"/>
      <c r="P225" s="158"/>
      <c r="Q225" s="187"/>
      <c r="R225" s="171"/>
      <c r="S225" s="158"/>
    </row>
    <row r="226" spans="1:20" ht="21" x14ac:dyDescent="0.2">
      <c r="A226" s="203" t="s">
        <v>507</v>
      </c>
      <c r="B226" s="87"/>
      <c r="C226" s="257"/>
      <c r="D226" s="101"/>
      <c r="E226" s="114"/>
      <c r="F226" s="90"/>
      <c r="G226" s="21"/>
      <c r="H226" s="146"/>
      <c r="I226" s="101"/>
      <c r="J226" s="147"/>
      <c r="K226" s="146"/>
      <c r="L226" s="171"/>
      <c r="M226" s="172"/>
      <c r="N226" s="187"/>
      <c r="O226" s="171"/>
      <c r="P226" s="158"/>
      <c r="Q226" s="187"/>
      <c r="R226" s="171"/>
      <c r="S226" s="158"/>
    </row>
    <row r="227" spans="1:20" x14ac:dyDescent="0.2">
      <c r="A227" s="80"/>
      <c r="B227" s="87"/>
      <c r="C227" s="257"/>
      <c r="D227" s="101"/>
      <c r="E227" s="114"/>
      <c r="F227" s="90"/>
      <c r="G227" s="21"/>
      <c r="H227" s="146"/>
      <c r="I227" s="101"/>
      <c r="J227" s="147"/>
      <c r="K227" s="146"/>
      <c r="L227" s="171"/>
      <c r="M227" s="172"/>
      <c r="N227" s="187"/>
      <c r="O227" s="171"/>
      <c r="P227" s="158"/>
      <c r="Q227" s="187"/>
      <c r="R227" s="171"/>
      <c r="S227" s="158"/>
    </row>
    <row r="228" spans="1:20" x14ac:dyDescent="0.2">
      <c r="A228" s="80"/>
      <c r="B228" s="87"/>
      <c r="C228" s="257"/>
      <c r="D228" s="101"/>
      <c r="E228" s="114"/>
      <c r="F228" s="90"/>
      <c r="G228" s="21"/>
      <c r="H228" s="146"/>
      <c r="I228" s="101"/>
      <c r="J228" s="147"/>
      <c r="K228" s="146"/>
      <c r="L228" s="171"/>
      <c r="M228" s="172"/>
      <c r="N228" s="187"/>
      <c r="O228" s="171"/>
      <c r="P228" s="158"/>
      <c r="Q228" s="187"/>
      <c r="R228" s="171"/>
      <c r="S228" s="158"/>
    </row>
    <row r="229" spans="1:20" x14ac:dyDescent="0.2">
      <c r="A229" s="80"/>
      <c r="B229" s="87"/>
      <c r="C229" s="257"/>
      <c r="D229" s="101"/>
      <c r="E229" s="114"/>
      <c r="F229" s="90"/>
      <c r="G229" s="21"/>
      <c r="H229" s="146"/>
      <c r="I229" s="101"/>
      <c r="J229" s="147"/>
      <c r="K229" s="146"/>
      <c r="L229" s="171"/>
      <c r="M229" s="172"/>
      <c r="N229" s="187"/>
      <c r="O229" s="171"/>
      <c r="P229" s="158"/>
      <c r="Q229" s="187"/>
      <c r="R229" s="171"/>
      <c r="S229" s="158"/>
    </row>
    <row r="230" spans="1:20" x14ac:dyDescent="0.2">
      <c r="A230" s="80"/>
      <c r="B230" s="87"/>
      <c r="C230" s="257"/>
      <c r="D230" s="101"/>
      <c r="E230" s="114"/>
      <c r="F230" s="90"/>
      <c r="G230" s="21"/>
      <c r="H230" s="146"/>
      <c r="I230" s="101"/>
      <c r="J230" s="147"/>
      <c r="K230" s="146"/>
      <c r="L230" s="171"/>
      <c r="M230" s="172"/>
      <c r="N230" s="187"/>
      <c r="O230" s="171"/>
      <c r="P230" s="158"/>
      <c r="Q230" s="187"/>
      <c r="R230" s="171"/>
      <c r="S230" s="158"/>
    </row>
    <row r="231" spans="1:20" x14ac:dyDescent="0.2">
      <c r="A231" s="80"/>
      <c r="B231" s="87"/>
      <c r="C231" s="257"/>
      <c r="D231" s="101"/>
      <c r="E231" s="114"/>
      <c r="F231" s="90"/>
      <c r="G231" s="21"/>
      <c r="H231" s="146"/>
      <c r="I231" s="101"/>
      <c r="J231" s="147"/>
      <c r="K231" s="146"/>
      <c r="L231" s="171"/>
      <c r="M231" s="172"/>
      <c r="N231" s="187"/>
      <c r="O231" s="171"/>
      <c r="P231" s="158"/>
      <c r="Q231" s="187"/>
      <c r="R231" s="171"/>
      <c r="S231" s="158"/>
    </row>
    <row r="232" spans="1:20" x14ac:dyDescent="0.2">
      <c r="A232" s="80"/>
      <c r="B232" s="87"/>
      <c r="C232" s="257"/>
      <c r="D232" s="101"/>
      <c r="E232" s="114"/>
      <c r="F232" s="90"/>
      <c r="G232" s="21"/>
      <c r="H232" s="146"/>
      <c r="I232" s="101"/>
      <c r="J232" s="147"/>
      <c r="K232" s="146"/>
      <c r="L232" s="171"/>
      <c r="M232" s="172"/>
      <c r="N232" s="187"/>
      <c r="O232" s="171"/>
      <c r="P232" s="158"/>
      <c r="Q232" s="187"/>
      <c r="R232" s="171"/>
      <c r="S232" s="158"/>
    </row>
    <row r="233" spans="1:20" ht="13.5" thickBot="1" x14ac:dyDescent="0.25">
      <c r="A233" s="80"/>
      <c r="B233" s="87"/>
      <c r="C233" s="257"/>
      <c r="D233" s="101"/>
      <c r="E233" s="114"/>
      <c r="F233" s="90"/>
      <c r="G233" s="21"/>
      <c r="H233" s="146"/>
      <c r="I233" s="101"/>
      <c r="J233" s="147"/>
      <c r="K233" s="146"/>
      <c r="L233" s="171"/>
      <c r="M233" s="172"/>
      <c r="N233" s="187"/>
      <c r="O233" s="171"/>
      <c r="P233" s="158"/>
      <c r="Q233" s="187"/>
      <c r="R233" s="171"/>
      <c r="S233" s="158"/>
    </row>
    <row r="234" spans="1:20" ht="13.5" hidden="1" thickBot="1" x14ac:dyDescent="0.25">
      <c r="A234" s="80"/>
      <c r="B234" s="87"/>
      <c r="C234" s="257"/>
      <c r="D234" s="101"/>
      <c r="E234" s="114"/>
      <c r="F234" s="90"/>
      <c r="G234" s="21"/>
      <c r="H234" s="146"/>
      <c r="I234" s="101"/>
      <c r="J234" s="147"/>
      <c r="K234" s="146"/>
      <c r="L234" s="171"/>
      <c r="M234" s="172"/>
      <c r="N234" s="187"/>
      <c r="O234" s="171"/>
      <c r="P234" s="158"/>
      <c r="Q234" s="187"/>
      <c r="R234" s="171"/>
      <c r="S234" s="158"/>
    </row>
    <row r="235" spans="1:20" s="23" customFormat="1" ht="16.5" thickTop="1" thickBot="1" x14ac:dyDescent="0.3">
      <c r="A235" s="81"/>
      <c r="B235" s="248"/>
      <c r="C235" s="258" t="s">
        <v>27</v>
      </c>
      <c r="D235" s="103"/>
      <c r="E235" s="111"/>
      <c r="F235" s="92">
        <f>SUM(F227:F234)</f>
        <v>0</v>
      </c>
      <c r="G235" s="22"/>
      <c r="H235" s="130"/>
      <c r="I235" s="131"/>
      <c r="J235" s="132"/>
      <c r="K235" s="130"/>
      <c r="L235" s="159"/>
      <c r="M235" s="160"/>
      <c r="N235" s="178"/>
      <c r="O235" s="159"/>
      <c r="P235" s="160"/>
      <c r="Q235" s="178"/>
      <c r="R235" s="159"/>
      <c r="S235" s="160"/>
      <c r="T235" s="76"/>
    </row>
    <row r="236" spans="1:20" ht="14.25" thickTop="1" thickBot="1" x14ac:dyDescent="0.25">
      <c r="A236" s="205"/>
      <c r="B236" s="250"/>
      <c r="C236" s="261"/>
      <c r="D236" s="206"/>
      <c r="E236" s="207"/>
      <c r="F236" s="208"/>
      <c r="G236" s="209"/>
      <c r="H236" s="210"/>
      <c r="I236" s="206"/>
      <c r="J236" s="211"/>
      <c r="K236" s="210"/>
      <c r="L236" s="212"/>
      <c r="M236" s="213"/>
      <c r="N236" s="214"/>
      <c r="O236" s="212"/>
      <c r="P236" s="215"/>
      <c r="Q236" s="214"/>
      <c r="R236" s="212"/>
      <c r="S236" s="215"/>
    </row>
    <row r="237" spans="1:20" s="23" customFormat="1" ht="15.75" thickBot="1" x14ac:dyDescent="0.3">
      <c r="A237" s="188"/>
      <c r="B237" s="251"/>
      <c r="C237" s="262" t="s">
        <v>47</v>
      </c>
      <c r="D237" s="189"/>
      <c r="E237" s="190"/>
      <c r="F237" s="191">
        <f>+F224+F213+F201+F235+F120</f>
        <v>0</v>
      </c>
      <c r="G237" s="192"/>
      <c r="H237" s="193"/>
      <c r="I237" s="194"/>
      <c r="J237" s="195"/>
      <c r="K237" s="193"/>
      <c r="L237" s="196"/>
      <c r="M237" s="197"/>
      <c r="N237" s="198"/>
      <c r="O237" s="196"/>
      <c r="P237" s="197"/>
      <c r="Q237" s="198"/>
      <c r="R237" s="196"/>
      <c r="S237" s="197"/>
      <c r="T237" s="76"/>
    </row>
    <row r="238" spans="1:20" ht="13.5" thickTop="1" x14ac:dyDescent="0.2">
      <c r="A238" s="54"/>
      <c r="B238" s="54"/>
      <c r="C238" s="263"/>
      <c r="D238" s="55"/>
      <c r="E238" s="56"/>
      <c r="F238" s="57"/>
      <c r="G238" s="56"/>
      <c r="H238" s="58"/>
      <c r="I238" s="58"/>
      <c r="J238" s="58"/>
      <c r="K238" s="58"/>
      <c r="L238" s="59"/>
      <c r="M238" s="59"/>
      <c r="N238" s="60"/>
      <c r="O238" s="59"/>
      <c r="P238" s="59"/>
      <c r="Q238" s="59"/>
      <c r="R238" s="59"/>
      <c r="S238" s="59"/>
    </row>
    <row r="239" spans="1:20" x14ac:dyDescent="0.2">
      <c r="A239" s="38"/>
      <c r="B239" s="38"/>
      <c r="C239" s="264"/>
      <c r="D239" s="29"/>
      <c r="E239" s="33"/>
      <c r="F239" s="34"/>
      <c r="G239" s="34"/>
      <c r="H239" s="35"/>
      <c r="I239" s="36"/>
      <c r="J239" s="35"/>
      <c r="K239" s="36"/>
      <c r="L239" s="35"/>
      <c r="M239" s="36"/>
      <c r="N239" s="37"/>
      <c r="O239" s="36"/>
      <c r="P239" s="38"/>
      <c r="Q239" s="38"/>
      <c r="R239" s="39"/>
      <c r="S239" s="39"/>
    </row>
    <row r="240" spans="1:20" x14ac:dyDescent="0.2">
      <c r="A240" s="38"/>
      <c r="B240" s="38"/>
      <c r="C240" s="264"/>
      <c r="D240" s="29"/>
      <c r="E240" s="33"/>
      <c r="F240" s="30"/>
      <c r="G240" s="40"/>
      <c r="H240" s="35"/>
      <c r="I240" s="36"/>
      <c r="J240" s="35"/>
      <c r="K240" s="36"/>
      <c r="L240" s="35"/>
      <c r="M240" s="36"/>
      <c r="N240" s="37"/>
      <c r="O240" s="36"/>
      <c r="P240" s="38"/>
      <c r="Q240" s="38"/>
      <c r="R240" s="39"/>
      <c r="S240" s="39"/>
    </row>
    <row r="241" spans="1:20" x14ac:dyDescent="0.2">
      <c r="A241" s="38"/>
      <c r="B241" s="38"/>
      <c r="C241" s="264"/>
      <c r="D241" s="29"/>
      <c r="E241" s="28"/>
      <c r="F241" s="34"/>
      <c r="G241" s="34"/>
      <c r="H241" s="35"/>
      <c r="I241" s="36"/>
      <c r="J241" s="35"/>
      <c r="K241" s="36"/>
      <c r="L241" s="35"/>
      <c r="M241" s="36"/>
      <c r="N241" s="37"/>
      <c r="O241" s="36"/>
      <c r="P241" s="38"/>
      <c r="Q241" s="38"/>
      <c r="R241" s="39"/>
      <c r="S241" s="39"/>
    </row>
    <row r="242" spans="1:20" x14ac:dyDescent="0.2">
      <c r="A242" s="61"/>
      <c r="B242" s="61"/>
      <c r="C242" s="265" t="s">
        <v>32</v>
      </c>
      <c r="D242" s="32"/>
      <c r="E242" s="42" t="s">
        <v>33</v>
      </c>
      <c r="F242" s="42"/>
      <c r="H242" s="33"/>
      <c r="I242" s="42"/>
      <c r="J242" s="43"/>
      <c r="K242" s="42"/>
      <c r="L242" s="41" t="s">
        <v>34</v>
      </c>
      <c r="M242" s="43"/>
      <c r="N242" s="44"/>
      <c r="O242" s="45"/>
      <c r="P242" s="42"/>
      <c r="Q242" s="43"/>
      <c r="R242" s="46"/>
      <c r="S242" s="39"/>
    </row>
    <row r="243" spans="1:20" x14ac:dyDescent="0.2">
      <c r="A243" s="38"/>
      <c r="B243" s="38"/>
      <c r="C243" s="264"/>
      <c r="D243" s="29"/>
      <c r="E243" s="29"/>
      <c r="F243" s="47"/>
      <c r="H243" s="28"/>
      <c r="I243" s="47"/>
      <c r="J243" s="35"/>
      <c r="K243" s="35"/>
      <c r="L243" s="36"/>
      <c r="M243" s="35"/>
      <c r="N243" s="48"/>
      <c r="O243" s="35"/>
      <c r="P243" s="36"/>
      <c r="Q243" s="35"/>
      <c r="R243" s="36"/>
      <c r="S243" s="39"/>
    </row>
    <row r="244" spans="1:20" x14ac:dyDescent="0.2">
      <c r="A244" s="38"/>
      <c r="B244" s="38"/>
      <c r="C244" s="264"/>
      <c r="D244" s="29"/>
      <c r="E244" s="29"/>
      <c r="F244" s="47"/>
      <c r="H244" s="28"/>
      <c r="I244" s="47"/>
      <c r="J244" s="35"/>
      <c r="K244" s="35"/>
      <c r="L244" s="36"/>
      <c r="M244" s="35"/>
      <c r="N244" s="48"/>
      <c r="O244" s="35"/>
      <c r="P244" s="36"/>
      <c r="Q244" s="35"/>
      <c r="R244" s="36"/>
      <c r="S244" s="39"/>
    </row>
    <row r="245" spans="1:20" s="70" customFormat="1" x14ac:dyDescent="0.2">
      <c r="A245" s="62"/>
      <c r="B245" s="62"/>
      <c r="C245" s="266" t="s">
        <v>49</v>
      </c>
      <c r="D245" s="63"/>
      <c r="E245" s="63" t="s">
        <v>49</v>
      </c>
      <c r="F245" s="64"/>
      <c r="H245" s="65"/>
      <c r="I245" s="65"/>
      <c r="J245" s="66"/>
      <c r="K245" s="67"/>
      <c r="L245" s="30" t="s">
        <v>35</v>
      </c>
      <c r="M245" s="66"/>
      <c r="N245" s="49"/>
      <c r="O245" s="50"/>
      <c r="P245" s="68"/>
      <c r="Q245" s="65"/>
      <c r="R245" s="67"/>
      <c r="S245" s="69"/>
      <c r="T245" s="78"/>
    </row>
    <row r="246" spans="1:20" s="70" customFormat="1" x14ac:dyDescent="0.2">
      <c r="A246" s="62"/>
      <c r="B246" s="62"/>
      <c r="C246" s="266" t="s">
        <v>50</v>
      </c>
      <c r="D246" s="63"/>
      <c r="E246" s="63" t="s">
        <v>50</v>
      </c>
      <c r="F246" s="64"/>
      <c r="H246" s="65"/>
      <c r="I246" s="65"/>
      <c r="J246" s="66"/>
      <c r="K246" s="67"/>
      <c r="L246" s="30" t="s">
        <v>36</v>
      </c>
      <c r="M246" s="66"/>
      <c r="N246" s="49"/>
      <c r="O246" s="50"/>
      <c r="P246" s="68"/>
      <c r="Q246" s="65"/>
      <c r="R246" s="67"/>
      <c r="S246" s="69"/>
      <c r="T246" s="78"/>
    </row>
  </sheetData>
  <mergeCells count="4">
    <mergeCell ref="A1:S1"/>
    <mergeCell ref="A2:S2"/>
    <mergeCell ref="A4:S4"/>
    <mergeCell ref="H12:S12"/>
  </mergeCells>
  <pageMargins left="0.23622047244094491" right="0.23622047244094491" top="0.31496062992125984" bottom="0.39370078740157483" header="0.31496062992125984" footer="0.31496062992125984"/>
  <pageSetup paperSize="258" scale="76" fitToHeight="0" orientation="landscape" horizontalDpi="4294967293" verticalDpi="4294967293" r:id="rId1"/>
  <headerFooter>
    <oddFooter>Page &amp;P of &amp;N</oddFooter>
  </headerFooter>
  <rowBreaks count="1" manualBreakCount="1">
    <brk id="53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"/>
  <sheetViews>
    <sheetView view="pageBreakPreview" zoomScaleNormal="100" zoomScaleSheetLayoutView="100" workbookViewId="0">
      <pane xSplit="1" ySplit="7" topLeftCell="B131" activePane="bottomRight" state="frozen"/>
      <selection pane="topRight" activeCell="B1" sqref="B1"/>
      <selection pane="bottomLeft" activeCell="A8" sqref="A8"/>
      <selection pane="bottomRight" activeCell="D64" sqref="D64"/>
    </sheetView>
  </sheetViews>
  <sheetFormatPr defaultRowHeight="5.65" customHeight="1" x14ac:dyDescent="0.25"/>
  <cols>
    <col min="1" max="1" width="7.140625" style="217" customWidth="1"/>
    <col min="2" max="2" width="17.7109375" style="218" hidden="1" customWidth="1"/>
    <col min="3" max="3" width="54" style="216" hidden="1" customWidth="1"/>
    <col min="4" max="4" width="65.7109375" style="216" bestFit="1" customWidth="1"/>
    <col min="5" max="5" width="9.5703125" style="217" customWidth="1"/>
    <col min="6" max="6" width="15.42578125" style="219" customWidth="1"/>
    <col min="7" max="16384" width="9.140625" style="216"/>
  </cols>
  <sheetData>
    <row r="1" spans="1:6" ht="20.25" x14ac:dyDescent="0.25">
      <c r="A1" s="288" t="s">
        <v>0</v>
      </c>
      <c r="B1" s="288"/>
      <c r="C1" s="288"/>
      <c r="D1" s="288"/>
      <c r="E1" s="288"/>
      <c r="F1" s="288"/>
    </row>
    <row r="2" spans="1:6" ht="15.75" x14ac:dyDescent="0.25">
      <c r="A2" s="289" t="s">
        <v>1</v>
      </c>
      <c r="B2" s="289"/>
      <c r="C2" s="289"/>
      <c r="D2" s="289"/>
      <c r="E2" s="289"/>
      <c r="F2" s="289"/>
    </row>
    <row r="4" spans="1:6" ht="20.25" x14ac:dyDescent="0.25">
      <c r="A4" s="288" t="s">
        <v>56</v>
      </c>
      <c r="B4" s="288"/>
      <c r="C4" s="288"/>
      <c r="D4" s="288"/>
      <c r="E4" s="288"/>
      <c r="F4" s="288"/>
    </row>
    <row r="5" spans="1:6" ht="16.5" thickBot="1" x14ac:dyDescent="0.3"/>
    <row r="6" spans="1:6" ht="15.75" x14ac:dyDescent="0.25">
      <c r="A6" s="290" t="s">
        <v>57</v>
      </c>
      <c r="B6" s="292"/>
      <c r="C6" s="293"/>
      <c r="D6" s="296" t="s">
        <v>58</v>
      </c>
      <c r="E6" s="220" t="s">
        <v>59</v>
      </c>
      <c r="F6" s="221" t="s">
        <v>60</v>
      </c>
    </row>
    <row r="7" spans="1:6" ht="16.5" thickBot="1" x14ac:dyDescent="0.3">
      <c r="A7" s="291"/>
      <c r="B7" s="294"/>
      <c r="C7" s="295"/>
      <c r="D7" s="297"/>
      <c r="E7" s="222" t="s">
        <v>61</v>
      </c>
      <c r="F7" s="223" t="s">
        <v>62</v>
      </c>
    </row>
    <row r="8" spans="1:6" s="228" customFormat="1" ht="12.75" x14ac:dyDescent="0.25">
      <c r="A8" s="224" t="s">
        <v>28</v>
      </c>
      <c r="B8" s="225"/>
      <c r="C8" s="225"/>
      <c r="D8" s="225"/>
      <c r="E8" s="226"/>
      <c r="F8" s="227"/>
    </row>
    <row r="9" spans="1:6" s="228" customFormat="1" ht="12.75" x14ac:dyDescent="0.25">
      <c r="A9" s="229" t="s">
        <v>63</v>
      </c>
      <c r="B9" s="230" t="s">
        <v>64</v>
      </c>
      <c r="C9" s="230" t="s">
        <v>65</v>
      </c>
      <c r="D9" s="230" t="str">
        <f>CONCATENATE(B9," ,",C9)</f>
        <v>Adding Machine Tape ,57 mm</v>
      </c>
      <c r="E9" s="231" t="s">
        <v>24</v>
      </c>
      <c r="F9" s="227">
        <v>27.599999999999998</v>
      </c>
    </row>
    <row r="10" spans="1:6" s="228" customFormat="1" ht="12.75" x14ac:dyDescent="0.25">
      <c r="A10" s="232" t="s">
        <v>66</v>
      </c>
      <c r="B10" s="233" t="s">
        <v>64</v>
      </c>
      <c r="C10" s="233" t="s">
        <v>67</v>
      </c>
      <c r="D10" s="230" t="str">
        <f>CONCATENATE(B10," ,",C10)</f>
        <v>Adding Machine Tape ,57 mm Thermal</v>
      </c>
      <c r="E10" s="234" t="s">
        <v>24</v>
      </c>
      <c r="F10" s="235">
        <v>120</v>
      </c>
    </row>
    <row r="11" spans="1:6" s="228" customFormat="1" ht="12.75" x14ac:dyDescent="0.25">
      <c r="A11" s="232" t="s">
        <v>68</v>
      </c>
      <c r="B11" s="236" t="s">
        <v>29</v>
      </c>
      <c r="C11" s="233" t="s">
        <v>69</v>
      </c>
      <c r="D11" s="230" t="str">
        <f t="shared" ref="D11:D74" si="0">CONCATENATE(B11," ,",C11)</f>
        <v xml:space="preserve">Bin Card ,Subs. 29 (109.11 gsm) , 8.5" x 11" </v>
      </c>
      <c r="E11" s="234" t="s">
        <v>41</v>
      </c>
      <c r="F11" s="235">
        <v>9</v>
      </c>
    </row>
    <row r="12" spans="1:6" s="228" customFormat="1" ht="12.75" x14ac:dyDescent="0.25">
      <c r="A12" s="232" t="s">
        <v>70</v>
      </c>
      <c r="B12" s="237" t="s">
        <v>71</v>
      </c>
      <c r="C12" s="238" t="s">
        <v>72</v>
      </c>
      <c r="D12" s="230" t="str">
        <f t="shared" si="0"/>
        <v>Bond Paper ,Subs.18 White Wove, 8.5" x 11", min.480 sheets (short)</v>
      </c>
      <c r="E12" s="234" t="s">
        <v>30</v>
      </c>
      <c r="F12" s="235">
        <v>204.11999999999998</v>
      </c>
    </row>
    <row r="13" spans="1:6" s="228" customFormat="1" ht="12.75" x14ac:dyDescent="0.25">
      <c r="A13" s="232" t="s">
        <v>73</v>
      </c>
      <c r="B13" s="237" t="s">
        <v>71</v>
      </c>
      <c r="C13" s="238" t="s">
        <v>74</v>
      </c>
      <c r="D13" s="230" t="str">
        <f t="shared" si="0"/>
        <v>Bond Paper ,Subs.18 White Wove, 8.5" x 13", min. 480 sheets (long)</v>
      </c>
      <c r="E13" s="234" t="s">
        <v>30</v>
      </c>
      <c r="F13" s="235">
        <v>227.28</v>
      </c>
    </row>
    <row r="14" spans="1:6" s="228" customFormat="1" ht="12.75" x14ac:dyDescent="0.25">
      <c r="A14" s="232" t="s">
        <v>75</v>
      </c>
      <c r="B14" s="237" t="s">
        <v>71</v>
      </c>
      <c r="C14" s="238" t="s">
        <v>76</v>
      </c>
      <c r="D14" s="230" t="str">
        <f t="shared" si="0"/>
        <v>Bond Paper ,Subs.20, 8.3" x 11.7", min. 480 sheets (A4)</v>
      </c>
      <c r="E14" s="234" t="s">
        <v>30</v>
      </c>
      <c r="F14" s="235">
        <v>255.36</v>
      </c>
    </row>
    <row r="15" spans="1:6" s="228" customFormat="1" ht="12.75" x14ac:dyDescent="0.25">
      <c r="A15" s="232" t="s">
        <v>77</v>
      </c>
      <c r="B15" s="237" t="s">
        <v>71</v>
      </c>
      <c r="C15" s="238" t="s">
        <v>78</v>
      </c>
      <c r="D15" s="230" t="str">
        <f t="shared" si="0"/>
        <v>Bond Paper ,Subs.20, 8.5" x 13", min. 480 sheets (long)</v>
      </c>
      <c r="E15" s="234" t="s">
        <v>30</v>
      </c>
      <c r="F15" s="235">
        <v>276.83999999999997</v>
      </c>
    </row>
    <row r="16" spans="1:6" s="228" customFormat="1" ht="12.75" x14ac:dyDescent="0.25">
      <c r="A16" s="232" t="s">
        <v>79</v>
      </c>
      <c r="B16" s="237" t="s">
        <v>71</v>
      </c>
      <c r="C16" s="238" t="s">
        <v>80</v>
      </c>
      <c r="D16" s="230" t="str">
        <f t="shared" si="0"/>
        <v>Bond Paper ,Subs.20, 8.5" x 11", min. 480 sheets (short)</v>
      </c>
      <c r="E16" s="234" t="s">
        <v>30</v>
      </c>
      <c r="F16" s="235">
        <v>239.39999999999998</v>
      </c>
    </row>
    <row r="17" spans="1:6" s="228" customFormat="1" ht="12.75" x14ac:dyDescent="0.25">
      <c r="A17" s="232" t="s">
        <v>81</v>
      </c>
      <c r="B17" s="237" t="s">
        <v>71</v>
      </c>
      <c r="C17" s="238" t="s">
        <v>82</v>
      </c>
      <c r="D17" s="230" t="str">
        <f t="shared" si="0"/>
        <v>Bond Paper ,Subs.20, 8.5" x 11", min. 480 sheets (short), Blue</v>
      </c>
      <c r="E17" s="234" t="s">
        <v>30</v>
      </c>
      <c r="F17" s="235">
        <v>251.28</v>
      </c>
    </row>
    <row r="18" spans="1:6" s="228" customFormat="1" ht="12.75" x14ac:dyDescent="0.25">
      <c r="A18" s="232" t="s">
        <v>83</v>
      </c>
      <c r="B18" s="236" t="s">
        <v>71</v>
      </c>
      <c r="C18" s="233" t="s">
        <v>84</v>
      </c>
      <c r="D18" s="230" t="str">
        <f t="shared" si="0"/>
        <v>Bond Paper ,Subs.18 (67.72 gsm), 8.5" x 11", Ground Wood</v>
      </c>
      <c r="E18" s="234" t="s">
        <v>30</v>
      </c>
      <c r="F18" s="235">
        <v>190.79999999999998</v>
      </c>
    </row>
    <row r="19" spans="1:6" s="228" customFormat="1" ht="12.75" x14ac:dyDescent="0.25">
      <c r="A19" s="232" t="s">
        <v>85</v>
      </c>
      <c r="B19" s="236" t="s">
        <v>71</v>
      </c>
      <c r="C19" s="233" t="s">
        <v>86</v>
      </c>
      <c r="D19" s="230" t="str">
        <f t="shared" si="0"/>
        <v>Bond Paper ,Subs.18 (67.72 gsm), 8.5" x 13", Ground Wood</v>
      </c>
      <c r="E19" s="234" t="s">
        <v>30</v>
      </c>
      <c r="F19" s="235">
        <v>201.6</v>
      </c>
    </row>
    <row r="20" spans="1:6" s="228" customFormat="1" ht="12.75" x14ac:dyDescent="0.25">
      <c r="A20" s="232" t="s">
        <v>87</v>
      </c>
      <c r="B20" s="236" t="s">
        <v>71</v>
      </c>
      <c r="C20" s="233" t="s">
        <v>88</v>
      </c>
      <c r="D20" s="230" t="str">
        <f t="shared" si="0"/>
        <v>Bond Paper ,Subs. 24 (90.3 gsm), 8.5" x 11", Blue</v>
      </c>
      <c r="E20" s="234" t="s">
        <v>30</v>
      </c>
      <c r="F20" s="235">
        <v>240</v>
      </c>
    </row>
    <row r="21" spans="1:6" s="228" customFormat="1" ht="12.75" x14ac:dyDescent="0.25">
      <c r="A21" s="232" t="s">
        <v>89</v>
      </c>
      <c r="B21" s="236" t="s">
        <v>71</v>
      </c>
      <c r="C21" s="233" t="s">
        <v>90</v>
      </c>
      <c r="D21" s="230" t="str">
        <f t="shared" si="0"/>
        <v>Bond Paper ,Subs. 24 (90.3 gsm), 8.5" x 11", Green</v>
      </c>
      <c r="E21" s="234" t="s">
        <v>30</v>
      </c>
      <c r="F21" s="235">
        <v>240</v>
      </c>
    </row>
    <row r="22" spans="1:6" s="228" customFormat="1" ht="12.75" x14ac:dyDescent="0.25">
      <c r="A22" s="232" t="s">
        <v>91</v>
      </c>
      <c r="B22" s="236" t="s">
        <v>71</v>
      </c>
      <c r="C22" s="233" t="s">
        <v>92</v>
      </c>
      <c r="D22" s="230" t="str">
        <f t="shared" si="0"/>
        <v>Bond Paper ,Subs. 24 (90.3 gsm), 8.5" x 11", Light Blue</v>
      </c>
      <c r="E22" s="234" t="s">
        <v>30</v>
      </c>
      <c r="F22" s="235">
        <v>240</v>
      </c>
    </row>
    <row r="23" spans="1:6" s="228" customFormat="1" ht="12.75" x14ac:dyDescent="0.25">
      <c r="A23" s="232" t="s">
        <v>93</v>
      </c>
      <c r="B23" s="236" t="s">
        <v>71</v>
      </c>
      <c r="C23" s="233" t="s">
        <v>94</v>
      </c>
      <c r="D23" s="230" t="str">
        <f t="shared" si="0"/>
        <v>Bond Paper ,Subs. 24 (90.3 gsm), 8.5" x 11", Pink</v>
      </c>
      <c r="E23" s="234" t="s">
        <v>30</v>
      </c>
      <c r="F23" s="235">
        <v>240</v>
      </c>
    </row>
    <row r="24" spans="1:6" s="228" customFormat="1" ht="12.75" x14ac:dyDescent="0.25">
      <c r="A24" s="232" t="s">
        <v>95</v>
      </c>
      <c r="B24" s="236" t="s">
        <v>71</v>
      </c>
      <c r="C24" s="233" t="s">
        <v>96</v>
      </c>
      <c r="D24" s="230" t="str">
        <f t="shared" si="0"/>
        <v xml:space="preserve">Bond Paper ,Subs. 24 (90.3 gsm), 8.5" x 11", Yellow </v>
      </c>
      <c r="E24" s="234" t="s">
        <v>30</v>
      </c>
      <c r="F24" s="235">
        <v>240</v>
      </c>
    </row>
    <row r="25" spans="1:6" s="228" customFormat="1" ht="12.75" x14ac:dyDescent="0.25">
      <c r="A25" s="232" t="s">
        <v>97</v>
      </c>
      <c r="B25" s="236" t="s">
        <v>71</v>
      </c>
      <c r="C25" s="233" t="s">
        <v>98</v>
      </c>
      <c r="D25" s="230" t="str">
        <f t="shared" si="0"/>
        <v>Bond Paper ,Subs. 24 (90.3 gsm), 8.5" x 13", Green</v>
      </c>
      <c r="E25" s="234" t="s">
        <v>30</v>
      </c>
      <c r="F25" s="235">
        <v>374.23200000000003</v>
      </c>
    </row>
    <row r="26" spans="1:6" s="228" customFormat="1" ht="12.75" x14ac:dyDescent="0.25">
      <c r="A26" s="232" t="s">
        <v>99</v>
      </c>
      <c r="B26" s="236" t="s">
        <v>71</v>
      </c>
      <c r="C26" s="233" t="s">
        <v>100</v>
      </c>
      <c r="D26" s="230" t="str">
        <f t="shared" si="0"/>
        <v>Bond Paper ,Subs. 24 (90.3 gsm), 8.5" x 13", Pink</v>
      </c>
      <c r="E26" s="234" t="s">
        <v>30</v>
      </c>
      <c r="F26" s="235">
        <v>374.23200000000003</v>
      </c>
    </row>
    <row r="27" spans="1:6" s="228" customFormat="1" ht="12.75" x14ac:dyDescent="0.25">
      <c r="A27" s="232" t="s">
        <v>101</v>
      </c>
      <c r="B27" s="237" t="s">
        <v>102</v>
      </c>
      <c r="C27" s="238" t="s">
        <v>103</v>
      </c>
      <c r="D27" s="230" t="str">
        <f t="shared" si="0"/>
        <v>Carbon Paper Film ,Blue PE, 8.5 x 11" 100's (short)</v>
      </c>
      <c r="E27" s="234" t="s">
        <v>22</v>
      </c>
      <c r="F27" s="235">
        <v>820.8</v>
      </c>
    </row>
    <row r="28" spans="1:6" s="228" customFormat="1" ht="12.75" x14ac:dyDescent="0.25">
      <c r="A28" s="232" t="s">
        <v>104</v>
      </c>
      <c r="B28" s="237" t="s">
        <v>102</v>
      </c>
      <c r="C28" s="238" t="s">
        <v>105</v>
      </c>
      <c r="D28" s="230" t="str">
        <f t="shared" si="0"/>
        <v>Carbon Paper Film ,Black PE, 8.5" x 11" 100's (short)</v>
      </c>
      <c r="E28" s="234" t="s">
        <v>22</v>
      </c>
      <c r="F28" s="235">
        <v>675.3599999999999</v>
      </c>
    </row>
    <row r="29" spans="1:6" s="228" customFormat="1" ht="12.75" x14ac:dyDescent="0.25">
      <c r="A29" s="232" t="s">
        <v>106</v>
      </c>
      <c r="B29" s="237" t="s">
        <v>107</v>
      </c>
      <c r="C29" s="238" t="s">
        <v>108</v>
      </c>
      <c r="D29" s="230" t="str">
        <f t="shared" si="0"/>
        <v xml:space="preserve">Cartolina ,120gsm, 28.5" x 22.5", Violet/Purple </v>
      </c>
      <c r="E29" s="234" t="s">
        <v>41</v>
      </c>
      <c r="F29" s="235">
        <v>8.8559999999999999</v>
      </c>
    </row>
    <row r="30" spans="1:6" s="228" customFormat="1" ht="12.75" x14ac:dyDescent="0.25">
      <c r="A30" s="232" t="s">
        <v>109</v>
      </c>
      <c r="B30" s="237" t="s">
        <v>107</v>
      </c>
      <c r="C30" s="238" t="s">
        <v>110</v>
      </c>
      <c r="D30" s="230" t="str">
        <f t="shared" si="0"/>
        <v>Cartolina ,120gsm, 28.5" x 22.5", Yellow</v>
      </c>
      <c r="E30" s="234" t="s">
        <v>41</v>
      </c>
      <c r="F30" s="235">
        <v>8.8559999999999999</v>
      </c>
    </row>
    <row r="31" spans="1:6" s="228" customFormat="1" ht="12.75" x14ac:dyDescent="0.25">
      <c r="A31" s="232" t="s">
        <v>111</v>
      </c>
      <c r="B31" s="237" t="s">
        <v>107</v>
      </c>
      <c r="C31" s="238" t="s">
        <v>112</v>
      </c>
      <c r="D31" s="230" t="str">
        <f t="shared" si="0"/>
        <v>Cartolina ,120gsm, 28.5" x 22.5", Yellow-Green</v>
      </c>
      <c r="E31" s="234" t="s">
        <v>41</v>
      </c>
      <c r="F31" s="235">
        <v>8.8559999999999999</v>
      </c>
    </row>
    <row r="32" spans="1:6" s="228" customFormat="1" ht="12.75" x14ac:dyDescent="0.25">
      <c r="A32" s="232" t="s">
        <v>113</v>
      </c>
      <c r="B32" s="237" t="s">
        <v>107</v>
      </c>
      <c r="C32" s="238" t="s">
        <v>114</v>
      </c>
      <c r="D32" s="230" t="str">
        <f t="shared" si="0"/>
        <v>Cartolina ,120gsm, 28.5" x 22.5", Green</v>
      </c>
      <c r="E32" s="234" t="s">
        <v>41</v>
      </c>
      <c r="F32" s="235">
        <v>8.8559999999999999</v>
      </c>
    </row>
    <row r="33" spans="1:6" s="228" customFormat="1" ht="12.75" x14ac:dyDescent="0.25">
      <c r="A33" s="232" t="s">
        <v>115</v>
      </c>
      <c r="B33" s="236" t="s">
        <v>107</v>
      </c>
      <c r="C33" s="233" t="s">
        <v>116</v>
      </c>
      <c r="D33" s="230" t="str">
        <f t="shared" si="0"/>
        <v>Cartolina ,Subs. 32 (120 gsm), 22.5" x 28.5", Black</v>
      </c>
      <c r="E33" s="234" t="s">
        <v>41</v>
      </c>
      <c r="F33" s="235">
        <v>8.8559999999999999</v>
      </c>
    </row>
    <row r="34" spans="1:6" s="228" customFormat="1" ht="12.75" x14ac:dyDescent="0.25">
      <c r="A34" s="232" t="s">
        <v>117</v>
      </c>
      <c r="B34" s="236" t="s">
        <v>107</v>
      </c>
      <c r="C34" s="233" t="s">
        <v>118</v>
      </c>
      <c r="D34" s="230" t="str">
        <f t="shared" si="0"/>
        <v>Cartolina ,Subs. 32 (120 gsm), 22.5" x 28.5", Green</v>
      </c>
      <c r="E34" s="234" t="s">
        <v>41</v>
      </c>
      <c r="F34" s="235">
        <v>8.8559999999999999</v>
      </c>
    </row>
    <row r="35" spans="1:6" s="228" customFormat="1" ht="12.75" x14ac:dyDescent="0.25">
      <c r="A35" s="232" t="s">
        <v>119</v>
      </c>
      <c r="B35" s="236" t="s">
        <v>107</v>
      </c>
      <c r="C35" s="233" t="s">
        <v>120</v>
      </c>
      <c r="D35" s="230" t="str">
        <f t="shared" si="0"/>
        <v>Cartolina ,Subs. 32 (120 gsm), 22.5" x 28.5", Light Blue</v>
      </c>
      <c r="E35" s="234" t="s">
        <v>41</v>
      </c>
      <c r="F35" s="235">
        <v>8.8559999999999999</v>
      </c>
    </row>
    <row r="36" spans="1:6" s="228" customFormat="1" ht="12.75" x14ac:dyDescent="0.25">
      <c r="A36" s="232" t="s">
        <v>121</v>
      </c>
      <c r="B36" s="236" t="s">
        <v>107</v>
      </c>
      <c r="C36" s="233" t="s">
        <v>122</v>
      </c>
      <c r="D36" s="230" t="str">
        <f t="shared" si="0"/>
        <v>Cartolina ,Subs. 32 (120 gsm), 22.5" x 28.5", Neon Green</v>
      </c>
      <c r="E36" s="234" t="s">
        <v>41</v>
      </c>
      <c r="F36" s="235">
        <v>9</v>
      </c>
    </row>
    <row r="37" spans="1:6" s="228" customFormat="1" ht="12.75" x14ac:dyDescent="0.25">
      <c r="A37" s="232" t="s">
        <v>123</v>
      </c>
      <c r="B37" s="236" t="s">
        <v>107</v>
      </c>
      <c r="C37" s="233" t="s">
        <v>124</v>
      </c>
      <c r="D37" s="230" t="str">
        <f t="shared" si="0"/>
        <v>Cartolina ,Subs. 32 (120 gsm), 22.5" x 28.5", Orange</v>
      </c>
      <c r="E37" s="234" t="s">
        <v>41</v>
      </c>
      <c r="F37" s="235">
        <v>8.8559999999999999</v>
      </c>
    </row>
    <row r="38" spans="1:6" s="228" customFormat="1" ht="12.75" x14ac:dyDescent="0.25">
      <c r="A38" s="232" t="s">
        <v>125</v>
      </c>
      <c r="B38" s="236" t="s">
        <v>107</v>
      </c>
      <c r="C38" s="233" t="s">
        <v>126</v>
      </c>
      <c r="D38" s="230" t="str">
        <f t="shared" si="0"/>
        <v>Cartolina ,Subs. 32 (120 gsm), 22.5" x 28.5", Pink</v>
      </c>
      <c r="E38" s="234" t="s">
        <v>41</v>
      </c>
      <c r="F38" s="235">
        <v>8.8559999999999999</v>
      </c>
    </row>
    <row r="39" spans="1:6" s="228" customFormat="1" ht="12.75" x14ac:dyDescent="0.25">
      <c r="A39" s="232" t="s">
        <v>127</v>
      </c>
      <c r="B39" s="236" t="s">
        <v>107</v>
      </c>
      <c r="C39" s="233" t="s">
        <v>128</v>
      </c>
      <c r="D39" s="230" t="str">
        <f t="shared" si="0"/>
        <v>Cartolina ,Subs. 32 (120 gsm), 22.5" x 28.5", Red</v>
      </c>
      <c r="E39" s="234" t="s">
        <v>41</v>
      </c>
      <c r="F39" s="235">
        <v>10.199999999999999</v>
      </c>
    </row>
    <row r="40" spans="1:6" s="228" customFormat="1" ht="12.75" x14ac:dyDescent="0.25">
      <c r="A40" s="232" t="s">
        <v>129</v>
      </c>
      <c r="B40" s="236" t="s">
        <v>107</v>
      </c>
      <c r="C40" s="233" t="s">
        <v>130</v>
      </c>
      <c r="D40" s="230" t="str">
        <f t="shared" si="0"/>
        <v>Cartolina ,Subs. 32 (120 gsm), 22.5" x 28.5", White</v>
      </c>
      <c r="E40" s="234" t="s">
        <v>41</v>
      </c>
      <c r="F40" s="235">
        <v>7.8</v>
      </c>
    </row>
    <row r="41" spans="1:6" s="228" customFormat="1" ht="12.75" x14ac:dyDescent="0.25">
      <c r="A41" s="232" t="s">
        <v>131</v>
      </c>
      <c r="B41" s="236" t="s">
        <v>132</v>
      </c>
      <c r="C41" s="233" t="s">
        <v>133</v>
      </c>
      <c r="D41" s="230" t="str">
        <f t="shared" si="0"/>
        <v xml:space="preserve">Columnar Notebook ,22 columns, 50 Leaves </v>
      </c>
      <c r="E41" s="234" t="s">
        <v>41</v>
      </c>
      <c r="F41" s="235">
        <v>36</v>
      </c>
    </row>
    <row r="42" spans="1:6" s="228" customFormat="1" ht="12.75" x14ac:dyDescent="0.25">
      <c r="A42" s="232" t="s">
        <v>134</v>
      </c>
      <c r="B42" s="236" t="s">
        <v>132</v>
      </c>
      <c r="C42" s="233" t="s">
        <v>135</v>
      </c>
      <c r="D42" s="230" t="str">
        <f t="shared" si="0"/>
        <v>Columnar Notebook ,24 columns, 50 Leaves</v>
      </c>
      <c r="E42" s="234" t="s">
        <v>41</v>
      </c>
      <c r="F42" s="235">
        <v>36</v>
      </c>
    </row>
    <row r="43" spans="1:6" s="228" customFormat="1" ht="12.75" x14ac:dyDescent="0.25">
      <c r="A43" s="232" t="s">
        <v>136</v>
      </c>
      <c r="B43" s="236" t="s">
        <v>137</v>
      </c>
      <c r="C43" s="233" t="s">
        <v>138</v>
      </c>
      <c r="D43" s="230" t="str">
        <f t="shared" si="0"/>
        <v>Continious Paper ,11x14 7/8 inches (long),1 ply</v>
      </c>
      <c r="E43" s="234" t="s">
        <v>22</v>
      </c>
      <c r="F43" s="235">
        <v>1320</v>
      </c>
    </row>
    <row r="44" spans="1:6" s="228" customFormat="1" ht="12.75" x14ac:dyDescent="0.25">
      <c r="A44" s="232" t="s">
        <v>139</v>
      </c>
      <c r="B44" s="236" t="s">
        <v>137</v>
      </c>
      <c r="C44" s="233" t="s">
        <v>140</v>
      </c>
      <c r="D44" s="230" t="str">
        <f t="shared" si="0"/>
        <v>Continious Paper ,11x14 7/8 inches (long),3 ply, w/ carbon</v>
      </c>
      <c r="E44" s="234" t="s">
        <v>22</v>
      </c>
      <c r="F44" s="235">
        <v>1092</v>
      </c>
    </row>
    <row r="45" spans="1:6" s="228" customFormat="1" ht="12.75" x14ac:dyDescent="0.25">
      <c r="A45" s="232" t="s">
        <v>141</v>
      </c>
      <c r="B45" s="236" t="s">
        <v>137</v>
      </c>
      <c r="C45" s="233" t="s">
        <v>142</v>
      </c>
      <c r="D45" s="230" t="str">
        <f t="shared" si="0"/>
        <v>Continious Paper ,11x9 1/2 inches (short),1 ply</v>
      </c>
      <c r="E45" s="234" t="s">
        <v>22</v>
      </c>
      <c r="F45" s="235">
        <v>1200</v>
      </c>
    </row>
    <row r="46" spans="1:6" s="228" customFormat="1" ht="12.75" x14ac:dyDescent="0.25">
      <c r="A46" s="232" t="s">
        <v>143</v>
      </c>
      <c r="B46" s="236" t="s">
        <v>137</v>
      </c>
      <c r="C46" s="233" t="s">
        <v>144</v>
      </c>
      <c r="D46" s="230" t="str">
        <f t="shared" si="0"/>
        <v>Continious Paper ,11x9 1/2 inches (short),2 ply, w/ carbon</v>
      </c>
      <c r="E46" s="234" t="s">
        <v>22</v>
      </c>
      <c r="F46" s="235">
        <v>1212</v>
      </c>
    </row>
    <row r="47" spans="1:6" s="228" customFormat="1" ht="12.75" x14ac:dyDescent="0.25">
      <c r="A47" s="232" t="s">
        <v>145</v>
      </c>
      <c r="B47" s="236" t="s">
        <v>137</v>
      </c>
      <c r="C47" s="233" t="s">
        <v>146</v>
      </c>
      <c r="D47" s="230" t="str">
        <f t="shared" si="0"/>
        <v>Continious Paper ,11x9 1/2 inches (short),2 ply, w/ carbonless</v>
      </c>
      <c r="E47" s="234" t="s">
        <v>22</v>
      </c>
      <c r="F47" s="235">
        <v>1320</v>
      </c>
    </row>
    <row r="48" spans="1:6" s="228" customFormat="1" ht="12.75" x14ac:dyDescent="0.25">
      <c r="A48" s="232" t="s">
        <v>147</v>
      </c>
      <c r="B48" s="236" t="s">
        <v>137</v>
      </c>
      <c r="C48" s="233" t="s">
        <v>148</v>
      </c>
      <c r="D48" s="230" t="str">
        <f t="shared" si="0"/>
        <v>Continious Paper ,11x9 1/2 inches (short),3 ply, carbonless</v>
      </c>
      <c r="E48" s="234" t="s">
        <v>22</v>
      </c>
      <c r="F48" s="235">
        <v>960</v>
      </c>
    </row>
    <row r="49" spans="1:6" s="228" customFormat="1" ht="12.75" x14ac:dyDescent="0.25">
      <c r="A49" s="232" t="s">
        <v>149</v>
      </c>
      <c r="B49" s="236" t="s">
        <v>150</v>
      </c>
      <c r="C49" s="233" t="s">
        <v>151</v>
      </c>
      <c r="D49" s="230" t="str">
        <f t="shared" si="0"/>
        <v>Envelope ,Expandable, long, rubber string lock, Brown</v>
      </c>
      <c r="E49" s="234" t="s">
        <v>41</v>
      </c>
      <c r="F49" s="235">
        <v>24</v>
      </c>
    </row>
    <row r="50" spans="1:6" s="228" customFormat="1" ht="12.75" x14ac:dyDescent="0.25">
      <c r="A50" s="232" t="s">
        <v>152</v>
      </c>
      <c r="B50" s="236" t="s">
        <v>150</v>
      </c>
      <c r="C50" s="233" t="s">
        <v>153</v>
      </c>
      <c r="D50" s="230" t="str">
        <f t="shared" si="0"/>
        <v>Envelope ,Mailing Ordinary, white, long, with logo, 500's</v>
      </c>
      <c r="E50" s="234" t="s">
        <v>22</v>
      </c>
      <c r="F50" s="235">
        <v>600</v>
      </c>
    </row>
    <row r="51" spans="1:6" s="228" customFormat="1" ht="12.75" x14ac:dyDescent="0.25">
      <c r="A51" s="232" t="s">
        <v>154</v>
      </c>
      <c r="B51" s="236" t="s">
        <v>150</v>
      </c>
      <c r="C51" s="233" t="s">
        <v>155</v>
      </c>
      <c r="D51" s="230" t="str">
        <f t="shared" si="0"/>
        <v>Envelope ,Mailing Ordinary, white, long, without logo, 500's</v>
      </c>
      <c r="E51" s="234" t="s">
        <v>22</v>
      </c>
      <c r="F51" s="235">
        <v>600</v>
      </c>
    </row>
    <row r="52" spans="1:6" s="228" customFormat="1" ht="12.75" x14ac:dyDescent="0.25">
      <c r="A52" s="232" t="s">
        <v>156</v>
      </c>
      <c r="B52" s="236" t="s">
        <v>150</v>
      </c>
      <c r="C52" s="233" t="s">
        <v>157</v>
      </c>
      <c r="D52" s="230" t="str">
        <f t="shared" si="0"/>
        <v>Envelope ,Open-end Catalog, Brown, short</v>
      </c>
      <c r="E52" s="234" t="s">
        <v>22</v>
      </c>
      <c r="F52" s="235">
        <v>1140</v>
      </c>
    </row>
    <row r="53" spans="1:6" s="228" customFormat="1" ht="12.75" x14ac:dyDescent="0.25">
      <c r="A53" s="232" t="s">
        <v>158</v>
      </c>
      <c r="B53" s="236" t="s">
        <v>150</v>
      </c>
      <c r="C53" s="233" t="s">
        <v>159</v>
      </c>
      <c r="D53" s="230" t="str">
        <f t="shared" si="0"/>
        <v>Envelope ,Paper, Ordinary, Long, Brown</v>
      </c>
      <c r="E53" s="234" t="s">
        <v>41</v>
      </c>
      <c r="F53" s="235">
        <v>7.8</v>
      </c>
    </row>
    <row r="54" spans="1:6" s="228" customFormat="1" ht="12.75" x14ac:dyDescent="0.25">
      <c r="A54" s="232" t="s">
        <v>160</v>
      </c>
      <c r="B54" s="236" t="s">
        <v>150</v>
      </c>
      <c r="C54" s="233" t="s">
        <v>161</v>
      </c>
      <c r="D54" s="230" t="str">
        <f t="shared" si="0"/>
        <v>Envelope ,Paper, Ordinary, Short, Brown</v>
      </c>
      <c r="E54" s="234" t="s">
        <v>41</v>
      </c>
      <c r="F54" s="235">
        <v>6.6</v>
      </c>
    </row>
    <row r="55" spans="1:6" s="228" customFormat="1" ht="12.75" x14ac:dyDescent="0.25">
      <c r="A55" s="232" t="s">
        <v>162</v>
      </c>
      <c r="B55" s="237" t="s">
        <v>163</v>
      </c>
      <c r="C55" s="238" t="s">
        <v>164</v>
      </c>
      <c r="D55" s="230" t="str">
        <f t="shared" si="0"/>
        <v>File Folder ,14pts. Ordinary, White (short)</v>
      </c>
      <c r="E55" s="234" t="s">
        <v>41</v>
      </c>
      <c r="F55" s="235">
        <v>4.74</v>
      </c>
    </row>
    <row r="56" spans="1:6" s="228" customFormat="1" ht="12.75" x14ac:dyDescent="0.25">
      <c r="A56" s="232" t="s">
        <v>165</v>
      </c>
      <c r="B56" s="237" t="s">
        <v>163</v>
      </c>
      <c r="C56" s="238" t="s">
        <v>166</v>
      </c>
      <c r="D56" s="230" t="str">
        <f t="shared" si="0"/>
        <v>File Folder ,14pts. Ordinary, White (long)</v>
      </c>
      <c r="E56" s="234" t="s">
        <v>41</v>
      </c>
      <c r="F56" s="235">
        <v>5.58</v>
      </c>
    </row>
    <row r="57" spans="1:6" s="228" customFormat="1" ht="12.75" x14ac:dyDescent="0.25">
      <c r="A57" s="232" t="s">
        <v>167</v>
      </c>
      <c r="B57" s="237" t="s">
        <v>168</v>
      </c>
      <c r="C57" s="238" t="s">
        <v>169</v>
      </c>
      <c r="D57" s="230" t="str">
        <f t="shared" si="0"/>
        <v>File Folder  ,with Side Mechanism, Red with WVMC logo (short)</v>
      </c>
      <c r="E57" s="234" t="s">
        <v>41</v>
      </c>
      <c r="F57" s="235">
        <v>232.2</v>
      </c>
    </row>
    <row r="58" spans="1:6" s="228" customFormat="1" ht="12.75" x14ac:dyDescent="0.25">
      <c r="A58" s="232" t="s">
        <v>170</v>
      </c>
      <c r="B58" s="236" t="s">
        <v>171</v>
      </c>
      <c r="C58" s="233" t="s">
        <v>172</v>
      </c>
      <c r="D58" s="230" t="str">
        <f t="shared" si="0"/>
        <v>Folder ,Paper, Expandable, Long, Green</v>
      </c>
      <c r="E58" s="234" t="s">
        <v>41</v>
      </c>
      <c r="F58" s="235">
        <v>19.2</v>
      </c>
    </row>
    <row r="59" spans="1:6" s="228" customFormat="1" ht="12.75" x14ac:dyDescent="0.25">
      <c r="A59" s="232" t="s">
        <v>173</v>
      </c>
      <c r="B59" s="236" t="s">
        <v>171</v>
      </c>
      <c r="C59" s="233" t="s">
        <v>174</v>
      </c>
      <c r="D59" s="230" t="str">
        <f t="shared" si="0"/>
        <v>Folder ,Paper, Expandable, Long, Red</v>
      </c>
      <c r="E59" s="234" t="s">
        <v>41</v>
      </c>
      <c r="F59" s="235">
        <v>19.2</v>
      </c>
    </row>
    <row r="60" spans="1:6" s="228" customFormat="1" ht="12.75" x14ac:dyDescent="0.25">
      <c r="A60" s="232" t="s">
        <v>175</v>
      </c>
      <c r="B60" s="236" t="s">
        <v>168</v>
      </c>
      <c r="C60" s="233" t="s">
        <v>176</v>
      </c>
      <c r="D60" s="230" t="str">
        <f t="shared" si="0"/>
        <v>File Folder  ,with mechanism, long, Blue</v>
      </c>
      <c r="E60" s="234" t="s">
        <v>41</v>
      </c>
      <c r="F60" s="235">
        <v>252</v>
      </c>
    </row>
    <row r="61" spans="1:6" s="228" customFormat="1" ht="12.75" x14ac:dyDescent="0.25">
      <c r="A61" s="232" t="s">
        <v>177</v>
      </c>
      <c r="B61" s="236" t="s">
        <v>168</v>
      </c>
      <c r="C61" s="233" t="s">
        <v>178</v>
      </c>
      <c r="D61" s="230" t="str">
        <f t="shared" si="0"/>
        <v>File Folder  ,with mechanism, long, Green</v>
      </c>
      <c r="E61" s="234" t="s">
        <v>41</v>
      </c>
      <c r="F61" s="235">
        <v>252</v>
      </c>
    </row>
    <row r="62" spans="1:6" s="228" customFormat="1" ht="12.75" x14ac:dyDescent="0.25">
      <c r="A62" s="232" t="s">
        <v>179</v>
      </c>
      <c r="B62" s="236" t="s">
        <v>168</v>
      </c>
      <c r="C62" s="233" t="s">
        <v>180</v>
      </c>
      <c r="D62" s="230" t="str">
        <f t="shared" si="0"/>
        <v>File Folder  ,with mechanism, long, red</v>
      </c>
      <c r="E62" s="234" t="s">
        <v>41</v>
      </c>
      <c r="F62" s="235">
        <v>252</v>
      </c>
    </row>
    <row r="63" spans="1:6" s="228" customFormat="1" ht="12.75" x14ac:dyDescent="0.25">
      <c r="A63" s="232" t="s">
        <v>181</v>
      </c>
      <c r="B63" s="236" t="s">
        <v>168</v>
      </c>
      <c r="C63" s="233" t="s">
        <v>182</v>
      </c>
      <c r="D63" s="230" t="str">
        <f t="shared" si="0"/>
        <v>File Folder  ,with mechanism, long, Violet</v>
      </c>
      <c r="E63" s="234" t="s">
        <v>41</v>
      </c>
      <c r="F63" s="235">
        <v>252</v>
      </c>
    </row>
    <row r="64" spans="1:6" s="228" customFormat="1" ht="12.75" x14ac:dyDescent="0.25">
      <c r="A64" s="232" t="s">
        <v>183</v>
      </c>
      <c r="B64" s="236" t="s">
        <v>168</v>
      </c>
      <c r="C64" s="233" t="s">
        <v>184</v>
      </c>
      <c r="D64" s="230" t="str">
        <f t="shared" si="0"/>
        <v>File Folder  ,without mechanism, 160 sheet capacity, with WVMC logo, long, red</v>
      </c>
      <c r="E64" s="234" t="s">
        <v>41</v>
      </c>
      <c r="F64" s="235">
        <v>240</v>
      </c>
    </row>
    <row r="65" spans="1:6" s="228" customFormat="1" ht="12.75" x14ac:dyDescent="0.25">
      <c r="A65" s="232" t="s">
        <v>185</v>
      </c>
      <c r="B65" s="236" t="s">
        <v>186</v>
      </c>
      <c r="C65" s="233" t="s">
        <v>187</v>
      </c>
      <c r="D65" s="230" t="str">
        <f t="shared" si="0"/>
        <v>Magazine/Data Box ,Pressboard, Horizontal, Long, Red</v>
      </c>
      <c r="E65" s="234" t="s">
        <v>41</v>
      </c>
      <c r="F65" s="235">
        <v>201.6</v>
      </c>
    </row>
    <row r="66" spans="1:6" s="228" customFormat="1" ht="12.75" x14ac:dyDescent="0.25">
      <c r="A66" s="232" t="s">
        <v>188</v>
      </c>
      <c r="B66" s="236" t="s">
        <v>186</v>
      </c>
      <c r="C66" s="233" t="s">
        <v>189</v>
      </c>
      <c r="D66" s="230" t="str">
        <f t="shared" si="0"/>
        <v>Magazine/Data Box ,Pressboard, Horizontal, Long, Blue</v>
      </c>
      <c r="E66" s="234" t="s">
        <v>41</v>
      </c>
      <c r="F66" s="235">
        <v>201.6</v>
      </c>
    </row>
    <row r="67" spans="1:6" s="228" customFormat="1" ht="12.75" x14ac:dyDescent="0.25">
      <c r="A67" s="232" t="s">
        <v>190</v>
      </c>
      <c r="B67" s="236" t="s">
        <v>186</v>
      </c>
      <c r="C67" s="233" t="s">
        <v>191</v>
      </c>
      <c r="D67" s="230" t="str">
        <f t="shared" si="0"/>
        <v>Magazine/Data Box ,Pressboard, Horizontal, Long, Lavender</v>
      </c>
      <c r="E67" s="234" t="s">
        <v>41</v>
      </c>
      <c r="F67" s="235">
        <v>201.6</v>
      </c>
    </row>
    <row r="68" spans="1:6" s="228" customFormat="1" ht="12.75" x14ac:dyDescent="0.25">
      <c r="A68" s="232" t="s">
        <v>192</v>
      </c>
      <c r="B68" s="236" t="s">
        <v>186</v>
      </c>
      <c r="C68" s="233" t="s">
        <v>193</v>
      </c>
      <c r="D68" s="230" t="str">
        <f t="shared" si="0"/>
        <v>Magazine/Data Box ,Pressboard, Horizontal, Short, Red</v>
      </c>
      <c r="E68" s="234" t="s">
        <v>41</v>
      </c>
      <c r="F68" s="235">
        <v>201.6</v>
      </c>
    </row>
    <row r="69" spans="1:6" s="228" customFormat="1" ht="12.75" x14ac:dyDescent="0.25">
      <c r="A69" s="232" t="s">
        <v>194</v>
      </c>
      <c r="B69" s="236" t="s">
        <v>186</v>
      </c>
      <c r="C69" s="233" t="s">
        <v>195</v>
      </c>
      <c r="D69" s="230" t="str">
        <f t="shared" si="0"/>
        <v>Magazine/Data Box ,Pressboard, Horizontal, Short, Blue</v>
      </c>
      <c r="E69" s="234" t="s">
        <v>41</v>
      </c>
      <c r="F69" s="235">
        <v>201.6</v>
      </c>
    </row>
    <row r="70" spans="1:6" s="228" customFormat="1" ht="12.75" x14ac:dyDescent="0.25">
      <c r="A70" s="232" t="s">
        <v>196</v>
      </c>
      <c r="B70" s="236" t="s">
        <v>186</v>
      </c>
      <c r="C70" s="233" t="s">
        <v>197</v>
      </c>
      <c r="D70" s="230" t="str">
        <f t="shared" si="0"/>
        <v>Magazine/Data Box ,Pressboard, Horizontal, Short, Lavender</v>
      </c>
      <c r="E70" s="234" t="s">
        <v>41</v>
      </c>
      <c r="F70" s="235">
        <v>201.6</v>
      </c>
    </row>
    <row r="71" spans="1:6" s="228" customFormat="1" ht="12.75" x14ac:dyDescent="0.25">
      <c r="A71" s="232" t="s">
        <v>198</v>
      </c>
      <c r="B71" s="236" t="s">
        <v>199</v>
      </c>
      <c r="C71" s="233" t="s">
        <v>200</v>
      </c>
      <c r="D71" s="230" t="str">
        <f t="shared" si="0"/>
        <v>Note Book ,80 leaves, 148mm x 200mm</v>
      </c>
      <c r="E71" s="234" t="s">
        <v>41</v>
      </c>
      <c r="F71" s="235">
        <v>21.599999999999998</v>
      </c>
    </row>
    <row r="72" spans="1:6" s="228" customFormat="1" ht="12.75" x14ac:dyDescent="0.25">
      <c r="A72" s="232" t="s">
        <v>201</v>
      </c>
      <c r="B72" s="236" t="s">
        <v>202</v>
      </c>
      <c r="C72" s="233" t="s">
        <v>203</v>
      </c>
      <c r="D72" s="230" t="str">
        <f t="shared" si="0"/>
        <v>Note Pad ,stick-on, 2x3, 100 sheet/pad</v>
      </c>
      <c r="E72" s="234" t="s">
        <v>26</v>
      </c>
      <c r="F72" s="235">
        <v>31.2</v>
      </c>
    </row>
    <row r="73" spans="1:6" s="228" customFormat="1" ht="12.75" x14ac:dyDescent="0.25">
      <c r="A73" s="232" t="s">
        <v>204</v>
      </c>
      <c r="B73" s="236" t="s">
        <v>202</v>
      </c>
      <c r="C73" s="233" t="s">
        <v>205</v>
      </c>
      <c r="D73" s="230" t="str">
        <f t="shared" si="0"/>
        <v>Note Pad ,stick-on, 3x3, 100 sheet/pad</v>
      </c>
      <c r="E73" s="234" t="s">
        <v>26</v>
      </c>
      <c r="F73" s="235">
        <v>31.2</v>
      </c>
    </row>
    <row r="74" spans="1:6" s="228" customFormat="1" ht="12.75" x14ac:dyDescent="0.25">
      <c r="A74" s="232" t="s">
        <v>206</v>
      </c>
      <c r="B74" s="236" t="s">
        <v>202</v>
      </c>
      <c r="C74" s="233" t="s">
        <v>207</v>
      </c>
      <c r="D74" s="230" t="str">
        <f t="shared" si="0"/>
        <v>Note Pad ,stick-on, 3x4, 100 sheet/pad</v>
      </c>
      <c r="E74" s="234" t="s">
        <v>26</v>
      </c>
      <c r="F74" s="235">
        <v>31.2</v>
      </c>
    </row>
    <row r="75" spans="1:6" s="228" customFormat="1" ht="12.75" x14ac:dyDescent="0.25">
      <c r="A75" s="232" t="s">
        <v>208</v>
      </c>
      <c r="B75" s="236" t="s">
        <v>209</v>
      </c>
      <c r="C75" s="233" t="s">
        <v>210</v>
      </c>
      <c r="D75" s="230" t="str">
        <f t="shared" ref="D75:D84" si="1">CONCATENATE(B75," ,",C75)</f>
        <v>Pad paper ,216 x 330mm 8.5 x 13, yellow, 80 leaves</v>
      </c>
      <c r="E75" s="234" t="s">
        <v>26</v>
      </c>
      <c r="F75" s="235">
        <v>63.599999999999994</v>
      </c>
    </row>
    <row r="76" spans="1:6" s="228" customFormat="1" ht="12.75" x14ac:dyDescent="0.25">
      <c r="A76" s="232" t="s">
        <v>211</v>
      </c>
      <c r="B76" s="236" t="s">
        <v>212</v>
      </c>
      <c r="C76" s="233" t="s">
        <v>213</v>
      </c>
      <c r="D76" s="230" t="str">
        <f t="shared" si="1"/>
        <v>Parchment Paper ,8.3x11.7 (A4), 80gsm, acid free, 50pcs per pack</v>
      </c>
      <c r="E76" s="234" t="s">
        <v>23</v>
      </c>
      <c r="F76" s="235">
        <v>150</v>
      </c>
    </row>
    <row r="77" spans="1:6" s="228" customFormat="1" ht="12.75" x14ac:dyDescent="0.25">
      <c r="A77" s="232" t="s">
        <v>214</v>
      </c>
      <c r="B77" s="236" t="s">
        <v>212</v>
      </c>
      <c r="C77" s="233" t="s">
        <v>215</v>
      </c>
      <c r="D77" s="230" t="str">
        <f t="shared" si="1"/>
        <v>Parchment Paper ,8.5x11 (short), 85gsm, acid free, 60pcs per pack</v>
      </c>
      <c r="E77" s="234" t="s">
        <v>23</v>
      </c>
      <c r="F77" s="235">
        <v>216</v>
      </c>
    </row>
    <row r="78" spans="1:6" s="228" customFormat="1" ht="12.75" x14ac:dyDescent="0.25">
      <c r="A78" s="232" t="s">
        <v>216</v>
      </c>
      <c r="B78" s="236" t="s">
        <v>212</v>
      </c>
      <c r="C78" s="233" t="s">
        <v>217</v>
      </c>
      <c r="D78" s="230" t="str">
        <f t="shared" si="1"/>
        <v>Parchment Paper ,8.5x13 (long), 85gsm, acid free, 60pcs per pack</v>
      </c>
      <c r="E78" s="234" t="s">
        <v>23</v>
      </c>
      <c r="F78" s="235">
        <v>216</v>
      </c>
    </row>
    <row r="79" spans="1:6" s="228" customFormat="1" ht="12.75" x14ac:dyDescent="0.25">
      <c r="A79" s="232" t="s">
        <v>218</v>
      </c>
      <c r="B79" s="236" t="s">
        <v>219</v>
      </c>
      <c r="C79" s="233" t="s">
        <v>69</v>
      </c>
      <c r="D79" s="230" t="str">
        <f t="shared" si="1"/>
        <v xml:space="preserve">Property Card ,Subs. 29 (109.11 gsm) , 8.5" x 11" </v>
      </c>
      <c r="E79" s="234" t="s">
        <v>41</v>
      </c>
      <c r="F79" s="235">
        <v>9</v>
      </c>
    </row>
    <row r="80" spans="1:6" s="228" customFormat="1" ht="12.75" x14ac:dyDescent="0.25">
      <c r="A80" s="232" t="s">
        <v>220</v>
      </c>
      <c r="B80" s="237" t="s">
        <v>221</v>
      </c>
      <c r="C80" s="238" t="s">
        <v>222</v>
      </c>
      <c r="D80" s="230" t="str">
        <f t="shared" si="1"/>
        <v>Record Book ,150 leaves</v>
      </c>
      <c r="E80" s="234" t="s">
        <v>41</v>
      </c>
      <c r="F80" s="235">
        <v>52.559999999999995</v>
      </c>
    </row>
    <row r="81" spans="1:6" s="228" customFormat="1" ht="12.75" x14ac:dyDescent="0.25">
      <c r="A81" s="232" t="s">
        <v>223</v>
      </c>
      <c r="B81" s="237" t="s">
        <v>221</v>
      </c>
      <c r="C81" s="238" t="s">
        <v>224</v>
      </c>
      <c r="D81" s="230" t="str">
        <f t="shared" si="1"/>
        <v>Record Book ,200 leaves</v>
      </c>
      <c r="E81" s="234" t="s">
        <v>41</v>
      </c>
      <c r="F81" s="235">
        <v>56.52</v>
      </c>
    </row>
    <row r="82" spans="1:6" s="228" customFormat="1" ht="12.75" x14ac:dyDescent="0.25">
      <c r="A82" s="232" t="s">
        <v>225</v>
      </c>
      <c r="B82" s="237" t="s">
        <v>221</v>
      </c>
      <c r="C82" s="238" t="s">
        <v>226</v>
      </c>
      <c r="D82" s="230" t="str">
        <f t="shared" si="1"/>
        <v>Record Book ,300 leaves</v>
      </c>
      <c r="E82" s="234" t="s">
        <v>41</v>
      </c>
      <c r="F82" s="235">
        <v>73.8</v>
      </c>
    </row>
    <row r="83" spans="1:6" s="228" customFormat="1" ht="12.75" x14ac:dyDescent="0.25">
      <c r="A83" s="232" t="s">
        <v>227</v>
      </c>
      <c r="B83" s="237" t="s">
        <v>221</v>
      </c>
      <c r="C83" s="238" t="s">
        <v>228</v>
      </c>
      <c r="D83" s="230" t="str">
        <f t="shared" si="1"/>
        <v>Record Book ,500 leaves</v>
      </c>
      <c r="E83" s="234" t="s">
        <v>41</v>
      </c>
      <c r="F83" s="235">
        <v>101.52</v>
      </c>
    </row>
    <row r="84" spans="1:6" s="228" customFormat="1" ht="12.75" x14ac:dyDescent="0.25">
      <c r="A84" s="232" t="s">
        <v>229</v>
      </c>
      <c r="B84" s="236" t="s">
        <v>31</v>
      </c>
      <c r="C84" s="233" t="s">
        <v>69</v>
      </c>
      <c r="D84" s="230" t="str">
        <f t="shared" si="1"/>
        <v xml:space="preserve">Stock Card ,Subs. 29 (109.11 gsm) , 8.5" x 11" </v>
      </c>
      <c r="E84" s="234" t="s">
        <v>41</v>
      </c>
      <c r="F84" s="235">
        <v>9</v>
      </c>
    </row>
    <row r="85" spans="1:6" s="228" customFormat="1" ht="12.75" x14ac:dyDescent="0.25">
      <c r="A85" s="239"/>
      <c r="B85" s="240"/>
      <c r="C85" s="241"/>
      <c r="D85" s="241"/>
      <c r="E85" s="242"/>
      <c r="F85" s="243"/>
    </row>
    <row r="86" spans="1:6" s="228" customFormat="1" ht="12.75" x14ac:dyDescent="0.25">
      <c r="A86" s="224" t="s">
        <v>20</v>
      </c>
      <c r="B86" s="236"/>
      <c r="C86" s="233"/>
      <c r="D86" s="233"/>
      <c r="E86" s="234"/>
      <c r="F86" s="233"/>
    </row>
    <row r="87" spans="1:6" s="228" customFormat="1" ht="12.75" x14ac:dyDescent="0.25">
      <c r="A87" s="232" t="s">
        <v>230</v>
      </c>
      <c r="B87" s="237" t="s">
        <v>231</v>
      </c>
      <c r="C87" s="238" t="s">
        <v>232</v>
      </c>
      <c r="D87" s="230" t="str">
        <f t="shared" ref="D87:D150" si="2">CONCATENATE(B87," ,",C87)</f>
        <v>Ball Pen ,0.5mm Smooth ink pen with grip, Black</v>
      </c>
      <c r="E87" s="234" t="s">
        <v>41</v>
      </c>
      <c r="F87" s="235">
        <v>9.1559999999999988</v>
      </c>
    </row>
    <row r="88" spans="1:6" s="228" customFormat="1" ht="12.75" x14ac:dyDescent="0.25">
      <c r="A88" s="232" t="s">
        <v>233</v>
      </c>
      <c r="B88" s="237" t="s">
        <v>231</v>
      </c>
      <c r="C88" s="238" t="s">
        <v>234</v>
      </c>
      <c r="D88" s="230" t="str">
        <f t="shared" si="2"/>
        <v>Ball Pen ,1.0mm Smooth ink pen with grip, Black</v>
      </c>
      <c r="E88" s="234" t="s">
        <v>41</v>
      </c>
      <c r="F88" s="235">
        <v>9.9</v>
      </c>
    </row>
    <row r="89" spans="1:6" s="228" customFormat="1" ht="12.75" x14ac:dyDescent="0.25">
      <c r="A89" s="232" t="s">
        <v>235</v>
      </c>
      <c r="B89" s="237" t="s">
        <v>231</v>
      </c>
      <c r="C89" s="238" t="s">
        <v>236</v>
      </c>
      <c r="D89" s="230" t="str">
        <f t="shared" si="2"/>
        <v>Ball Pen ,0.5mm Smooth ink pen with grip, Blue</v>
      </c>
      <c r="E89" s="234" t="s">
        <v>41</v>
      </c>
      <c r="F89" s="235">
        <v>9.1559999999999988</v>
      </c>
    </row>
    <row r="90" spans="1:6" s="228" customFormat="1" ht="12.75" x14ac:dyDescent="0.25">
      <c r="A90" s="232" t="s">
        <v>237</v>
      </c>
      <c r="B90" s="237" t="s">
        <v>231</v>
      </c>
      <c r="C90" s="238" t="s">
        <v>238</v>
      </c>
      <c r="D90" s="230" t="str">
        <f t="shared" si="2"/>
        <v>Ball Pen ,1.0mm Smooth ink pen with grip, Blue</v>
      </c>
      <c r="E90" s="234" t="s">
        <v>41</v>
      </c>
      <c r="F90" s="235">
        <v>9.9</v>
      </c>
    </row>
    <row r="91" spans="1:6" s="228" customFormat="1" ht="12.75" x14ac:dyDescent="0.25">
      <c r="A91" s="232" t="s">
        <v>239</v>
      </c>
      <c r="B91" s="237" t="s">
        <v>231</v>
      </c>
      <c r="C91" s="238" t="s">
        <v>240</v>
      </c>
      <c r="D91" s="230" t="str">
        <f t="shared" si="2"/>
        <v>Ball Pen ,0.5mm Smooth ink pen with grip, Red</v>
      </c>
      <c r="E91" s="234" t="s">
        <v>41</v>
      </c>
      <c r="F91" s="235">
        <v>9.1559999999999988</v>
      </c>
    </row>
    <row r="92" spans="1:6" s="228" customFormat="1" ht="12.75" x14ac:dyDescent="0.25">
      <c r="A92" s="232" t="s">
        <v>241</v>
      </c>
      <c r="B92" s="237" t="s">
        <v>242</v>
      </c>
      <c r="C92" s="238" t="s">
        <v>243</v>
      </c>
      <c r="D92" s="230" t="str">
        <f t="shared" si="2"/>
        <v>Battery ,Dry Cell "AA" 1.5V (No Mercury &amp; Cadmium Added) 2's Super Heavy Duty</v>
      </c>
      <c r="E92" s="234" t="s">
        <v>23</v>
      </c>
      <c r="F92" s="235">
        <v>79.2</v>
      </c>
    </row>
    <row r="93" spans="1:6" s="228" customFormat="1" ht="12.75" x14ac:dyDescent="0.25">
      <c r="A93" s="232" t="s">
        <v>244</v>
      </c>
      <c r="B93" s="237" t="s">
        <v>242</v>
      </c>
      <c r="C93" s="232" t="s">
        <v>245</v>
      </c>
      <c r="D93" s="230" t="str">
        <f t="shared" si="2"/>
        <v>Battery ,Dry Cell "AAA" 1.5V (No Mercury &amp; Cadmium Added) 2's Super Heavy Duty</v>
      </c>
      <c r="E93" s="234" t="s">
        <v>23</v>
      </c>
      <c r="F93" s="235">
        <v>79.2</v>
      </c>
    </row>
    <row r="94" spans="1:6" s="228" customFormat="1" ht="12.75" x14ac:dyDescent="0.25">
      <c r="A94" s="232" t="s">
        <v>246</v>
      </c>
      <c r="B94" s="236" t="s">
        <v>242</v>
      </c>
      <c r="C94" s="233" t="s">
        <v>247</v>
      </c>
      <c r="D94" s="230" t="str">
        <f t="shared" si="2"/>
        <v>Battery ,Dry cell, C, 2pc per blister pack, 1.5V , super heavy duty</v>
      </c>
      <c r="E94" s="234" t="s">
        <v>23</v>
      </c>
      <c r="F94" s="235">
        <v>93.6</v>
      </c>
    </row>
    <row r="95" spans="1:6" s="228" customFormat="1" ht="12.75" x14ac:dyDescent="0.25">
      <c r="A95" s="232" t="s">
        <v>248</v>
      </c>
      <c r="B95" s="236" t="s">
        <v>242</v>
      </c>
      <c r="C95" s="233" t="s">
        <v>249</v>
      </c>
      <c r="D95" s="230" t="str">
        <f t="shared" si="2"/>
        <v>Battery ,Dry cell, 9V , super heavy duty</v>
      </c>
      <c r="E95" s="234" t="s">
        <v>41</v>
      </c>
      <c r="F95" s="235">
        <v>96</v>
      </c>
    </row>
    <row r="96" spans="1:6" s="228" customFormat="1" ht="12.75" x14ac:dyDescent="0.25">
      <c r="A96" s="232" t="s">
        <v>250</v>
      </c>
      <c r="B96" s="236" t="s">
        <v>251</v>
      </c>
      <c r="C96" s="233" t="s">
        <v>252</v>
      </c>
      <c r="D96" s="230" t="str">
        <f t="shared" si="2"/>
        <v>Bull Dog Clip ,nickel coated metal, 1/2 inch</v>
      </c>
      <c r="E96" s="234" t="s">
        <v>41</v>
      </c>
      <c r="F96" s="235">
        <v>12</v>
      </c>
    </row>
    <row r="97" spans="1:6" s="228" customFormat="1" ht="12.75" x14ac:dyDescent="0.25">
      <c r="A97" s="232" t="s">
        <v>253</v>
      </c>
      <c r="B97" s="236" t="s">
        <v>251</v>
      </c>
      <c r="C97" s="233" t="s">
        <v>254</v>
      </c>
      <c r="D97" s="230" t="str">
        <f t="shared" si="2"/>
        <v>Bull Dog Clip ,nickel coated metal, 1 inch</v>
      </c>
      <c r="E97" s="234" t="s">
        <v>41</v>
      </c>
      <c r="F97" s="235">
        <v>19.2</v>
      </c>
    </row>
    <row r="98" spans="1:6" s="228" customFormat="1" ht="12.75" x14ac:dyDescent="0.25">
      <c r="A98" s="232" t="s">
        <v>255</v>
      </c>
      <c r="B98" s="236" t="s">
        <v>251</v>
      </c>
      <c r="C98" s="233" t="s">
        <v>256</v>
      </c>
      <c r="D98" s="230" t="str">
        <f t="shared" si="2"/>
        <v>Bull Dog Clip ,nickel coated metal, 1 1/2 inches</v>
      </c>
      <c r="E98" s="234" t="s">
        <v>41</v>
      </c>
      <c r="F98" s="235">
        <v>19.2</v>
      </c>
    </row>
    <row r="99" spans="1:6" s="228" customFormat="1" ht="12.75" x14ac:dyDescent="0.25">
      <c r="A99" s="232" t="s">
        <v>257</v>
      </c>
      <c r="B99" s="236" t="s">
        <v>251</v>
      </c>
      <c r="C99" s="233" t="s">
        <v>258</v>
      </c>
      <c r="D99" s="230" t="str">
        <f t="shared" si="2"/>
        <v>Bull Dog Clip ,nickel coated metal, 2 inches</v>
      </c>
      <c r="E99" s="234" t="s">
        <v>41</v>
      </c>
      <c r="F99" s="235">
        <v>21.599999999999998</v>
      </c>
    </row>
    <row r="100" spans="1:6" s="228" customFormat="1" ht="12.75" x14ac:dyDescent="0.25">
      <c r="A100" s="232" t="s">
        <v>259</v>
      </c>
      <c r="B100" s="236" t="s">
        <v>251</v>
      </c>
      <c r="C100" s="233" t="s">
        <v>260</v>
      </c>
      <c r="D100" s="230" t="str">
        <f t="shared" si="2"/>
        <v>Bull Dog Clip ,nickel coated metal, 2 1/2 inches</v>
      </c>
      <c r="E100" s="234" t="s">
        <v>41</v>
      </c>
      <c r="F100" s="235">
        <v>21.599999999999998</v>
      </c>
    </row>
    <row r="101" spans="1:6" s="228" customFormat="1" ht="12.75" x14ac:dyDescent="0.25">
      <c r="A101" s="232" t="s">
        <v>261</v>
      </c>
      <c r="B101" s="236" t="s">
        <v>251</v>
      </c>
      <c r="C101" s="233" t="s">
        <v>262</v>
      </c>
      <c r="D101" s="230" t="str">
        <f t="shared" si="2"/>
        <v>Bull Dog Clip ,nickel coated metal, 3 inches</v>
      </c>
      <c r="E101" s="234" t="s">
        <v>41</v>
      </c>
      <c r="F101" s="235">
        <v>24</v>
      </c>
    </row>
    <row r="102" spans="1:6" s="228" customFormat="1" ht="12.75" x14ac:dyDescent="0.25">
      <c r="A102" s="232" t="s">
        <v>263</v>
      </c>
      <c r="B102" s="237" t="s">
        <v>264</v>
      </c>
      <c r="C102" s="238" t="s">
        <v>265</v>
      </c>
      <c r="D102" s="230" t="str">
        <f t="shared" si="2"/>
        <v>Calculator ,12-digits, Electronic 2-way power, 12 digits capacity</v>
      </c>
      <c r="E102" s="234" t="s">
        <v>21</v>
      </c>
      <c r="F102" s="235">
        <v>360</v>
      </c>
    </row>
    <row r="103" spans="1:6" s="228" customFormat="1" ht="12.75" x14ac:dyDescent="0.25">
      <c r="A103" s="232" t="s">
        <v>266</v>
      </c>
      <c r="B103" s="237" t="s">
        <v>267</v>
      </c>
      <c r="C103" s="238" t="s">
        <v>268</v>
      </c>
      <c r="D103" s="230" t="str">
        <f t="shared" si="2"/>
        <v>Clear Book ,Refill, 10's (long)</v>
      </c>
      <c r="E103" s="234" t="s">
        <v>41</v>
      </c>
      <c r="F103" s="235">
        <v>41.52</v>
      </c>
    </row>
    <row r="104" spans="1:6" s="228" customFormat="1" ht="12.75" x14ac:dyDescent="0.25">
      <c r="A104" s="232" t="s">
        <v>269</v>
      </c>
      <c r="B104" s="237" t="s">
        <v>267</v>
      </c>
      <c r="C104" s="238" t="s">
        <v>270</v>
      </c>
      <c r="D104" s="230" t="str">
        <f t="shared" si="2"/>
        <v>Clear Book ,Refill, 10's (short)</v>
      </c>
      <c r="E104" s="234" t="s">
        <v>41</v>
      </c>
      <c r="F104" s="235">
        <v>35.279999999999994</v>
      </c>
    </row>
    <row r="105" spans="1:6" s="228" customFormat="1" ht="12.75" x14ac:dyDescent="0.25">
      <c r="A105" s="232" t="s">
        <v>271</v>
      </c>
      <c r="B105" s="236" t="s">
        <v>272</v>
      </c>
      <c r="C105" s="233" t="s">
        <v>273</v>
      </c>
      <c r="D105" s="230" t="str">
        <f t="shared" si="2"/>
        <v>Clear book ,Long size</v>
      </c>
      <c r="E105" s="234" t="s">
        <v>41</v>
      </c>
      <c r="F105" s="235">
        <v>180</v>
      </c>
    </row>
    <row r="106" spans="1:6" s="228" customFormat="1" ht="12.75" x14ac:dyDescent="0.25">
      <c r="A106" s="232" t="s">
        <v>274</v>
      </c>
      <c r="B106" s="236" t="s">
        <v>272</v>
      </c>
      <c r="C106" s="233" t="s">
        <v>275</v>
      </c>
      <c r="D106" s="230" t="str">
        <f t="shared" si="2"/>
        <v>Clear book ,Short size</v>
      </c>
      <c r="E106" s="234" t="s">
        <v>41</v>
      </c>
      <c r="F106" s="235">
        <v>156</v>
      </c>
    </row>
    <row r="107" spans="1:6" s="228" customFormat="1" ht="12.75" x14ac:dyDescent="0.25">
      <c r="A107" s="232" t="s">
        <v>276</v>
      </c>
      <c r="B107" s="244" t="s">
        <v>277</v>
      </c>
      <c r="C107" s="244" t="s">
        <v>278</v>
      </c>
      <c r="D107" s="230" t="str">
        <f t="shared" si="2"/>
        <v>Clip Board    ,Plastic, Long</v>
      </c>
      <c r="E107" s="234" t="s">
        <v>41</v>
      </c>
      <c r="F107" s="235">
        <v>117.6</v>
      </c>
    </row>
    <row r="108" spans="1:6" s="228" customFormat="1" ht="12.75" x14ac:dyDescent="0.25">
      <c r="A108" s="232" t="s">
        <v>279</v>
      </c>
      <c r="B108" s="237" t="s">
        <v>280</v>
      </c>
      <c r="C108" s="238" t="s">
        <v>281</v>
      </c>
      <c r="D108" s="230" t="str">
        <f t="shared" si="2"/>
        <v>Correction Tape ,5mm x 12m premium quality, non-refillable</v>
      </c>
      <c r="E108" s="234" t="s">
        <v>41</v>
      </c>
      <c r="F108" s="235">
        <v>35.520000000000003</v>
      </c>
    </row>
    <row r="109" spans="1:6" s="228" customFormat="1" ht="12.75" x14ac:dyDescent="0.25">
      <c r="A109" s="232" t="s">
        <v>282</v>
      </c>
      <c r="B109" s="236" t="s">
        <v>280</v>
      </c>
      <c r="C109" s="233" t="s">
        <v>283</v>
      </c>
      <c r="D109" s="230" t="str">
        <f t="shared" si="2"/>
        <v>Correction Tape ,5mm x 6m, premium quality,eco-friendly, individually pack, refillable (cat. #)</v>
      </c>
      <c r="E109" s="234" t="s">
        <v>41</v>
      </c>
      <c r="F109" s="235">
        <v>60</v>
      </c>
    </row>
    <row r="110" spans="1:6" s="228" customFormat="1" ht="12.75" x14ac:dyDescent="0.25">
      <c r="A110" s="232" t="s">
        <v>284</v>
      </c>
      <c r="B110" s="233" t="s">
        <v>285</v>
      </c>
      <c r="C110" s="233" t="s">
        <v>286</v>
      </c>
      <c r="D110" s="230" t="str">
        <f t="shared" si="2"/>
        <v>Correction Tape Refilled ,5mm x 6m, premium quality,eco-friendly, 2's/pack (cat. #)</v>
      </c>
      <c r="E110" s="234" t="s">
        <v>41</v>
      </c>
      <c r="F110" s="235">
        <v>48</v>
      </c>
    </row>
    <row r="111" spans="1:6" s="228" customFormat="1" ht="12.75" x14ac:dyDescent="0.25">
      <c r="A111" s="232" t="s">
        <v>287</v>
      </c>
      <c r="B111" s="236" t="s">
        <v>288</v>
      </c>
      <c r="C111" s="233" t="s">
        <v>289</v>
      </c>
      <c r="D111" s="230" t="str">
        <f t="shared" si="2"/>
        <v>Cutter Blade ,10pcs/tube</v>
      </c>
      <c r="E111" s="234" t="s">
        <v>42</v>
      </c>
      <c r="F111" s="235">
        <v>33.6</v>
      </c>
    </row>
    <row r="112" spans="1:6" s="228" customFormat="1" ht="12.75" x14ac:dyDescent="0.25">
      <c r="A112" s="232" t="s">
        <v>290</v>
      </c>
      <c r="B112" s="237" t="s">
        <v>291</v>
      </c>
      <c r="C112" s="232" t="s">
        <v>292</v>
      </c>
      <c r="D112" s="230" t="str">
        <f t="shared" si="2"/>
        <v>Cutter Knife ,Snap-off knife, Dial-lock mechanism, with 8 cutting point, 18mm blade</v>
      </c>
      <c r="E112" s="234" t="s">
        <v>21</v>
      </c>
      <c r="F112" s="235">
        <v>276</v>
      </c>
    </row>
    <row r="113" spans="1:6" s="228" customFormat="1" ht="12.75" x14ac:dyDescent="0.25">
      <c r="A113" s="232" t="s">
        <v>293</v>
      </c>
      <c r="B113" s="236" t="s">
        <v>294</v>
      </c>
      <c r="C113" s="233" t="s">
        <v>295</v>
      </c>
      <c r="D113" s="230" t="str">
        <f t="shared" si="2"/>
        <v>Date stamping ,5mm, adjustable, rubber stamp</v>
      </c>
      <c r="E113" s="234" t="s">
        <v>41</v>
      </c>
      <c r="F113" s="235">
        <v>60</v>
      </c>
    </row>
    <row r="114" spans="1:6" s="228" customFormat="1" ht="12.75" x14ac:dyDescent="0.25">
      <c r="A114" s="232" t="s">
        <v>296</v>
      </c>
      <c r="B114" s="237" t="s">
        <v>150</v>
      </c>
      <c r="C114" s="238" t="s">
        <v>297</v>
      </c>
      <c r="D114" s="230" t="str">
        <f t="shared" si="2"/>
        <v>Envelope ,Plastic 216mm x 330mm, (long)</v>
      </c>
      <c r="E114" s="234" t="s">
        <v>41</v>
      </c>
      <c r="F114" s="235">
        <v>7.8</v>
      </c>
    </row>
    <row r="115" spans="1:6" s="228" customFormat="1" ht="12.75" x14ac:dyDescent="0.25">
      <c r="A115" s="232" t="s">
        <v>298</v>
      </c>
      <c r="B115" s="237" t="s">
        <v>150</v>
      </c>
      <c r="C115" s="238" t="s">
        <v>299</v>
      </c>
      <c r="D115" s="230" t="str">
        <f t="shared" si="2"/>
        <v>Envelope ,plastic 216mm x 280mm (short)</v>
      </c>
      <c r="E115" s="234" t="s">
        <v>41</v>
      </c>
      <c r="F115" s="235">
        <v>7.5</v>
      </c>
    </row>
    <row r="116" spans="1:6" s="228" customFormat="1" ht="12.75" x14ac:dyDescent="0.25">
      <c r="A116" s="232" t="s">
        <v>300</v>
      </c>
      <c r="B116" s="236" t="s">
        <v>150</v>
      </c>
      <c r="C116" s="233" t="s">
        <v>301</v>
      </c>
      <c r="D116" s="230" t="str">
        <f t="shared" si="2"/>
        <v>Envelope ,Expandable, long, rubber string lock, Green</v>
      </c>
      <c r="E116" s="234" t="s">
        <v>41</v>
      </c>
      <c r="F116" s="235">
        <v>36</v>
      </c>
    </row>
    <row r="117" spans="1:6" s="228" customFormat="1" ht="12.75" x14ac:dyDescent="0.25">
      <c r="A117" s="232" t="s">
        <v>302</v>
      </c>
      <c r="B117" s="237" t="s">
        <v>303</v>
      </c>
      <c r="C117" s="238" t="s">
        <v>304</v>
      </c>
      <c r="D117" s="230" t="str">
        <f t="shared" si="2"/>
        <v>Eraser ,PVC Free, dust less</v>
      </c>
      <c r="E117" s="234" t="s">
        <v>41</v>
      </c>
      <c r="F117" s="235">
        <v>7.1999999999999993</v>
      </c>
    </row>
    <row r="118" spans="1:6" s="228" customFormat="1" ht="12.75" x14ac:dyDescent="0.25">
      <c r="A118" s="232" t="s">
        <v>305</v>
      </c>
      <c r="B118" s="237" t="s">
        <v>303</v>
      </c>
      <c r="C118" s="238" t="s">
        <v>306</v>
      </c>
      <c r="D118" s="230" t="str">
        <f t="shared" si="2"/>
        <v>Eraser ,White Board, Standard Size</v>
      </c>
      <c r="E118" s="234" t="s">
        <v>41</v>
      </c>
      <c r="F118" s="235">
        <v>17.28</v>
      </c>
    </row>
    <row r="119" spans="1:6" s="228" customFormat="1" ht="12.75" x14ac:dyDescent="0.25">
      <c r="A119" s="232" t="s">
        <v>307</v>
      </c>
      <c r="B119" s="236" t="s">
        <v>308</v>
      </c>
      <c r="C119" s="245" t="s">
        <v>309</v>
      </c>
      <c r="D119" s="230" t="str">
        <f t="shared" si="2"/>
        <v>Fastener ,Plastic coated, 70mm between prongs, 50's/box</v>
      </c>
      <c r="E119" s="234" t="s">
        <v>22</v>
      </c>
      <c r="F119" s="235">
        <v>48</v>
      </c>
    </row>
    <row r="120" spans="1:6" s="228" customFormat="1" ht="12.75" x14ac:dyDescent="0.25">
      <c r="A120" s="232" t="s">
        <v>310</v>
      </c>
      <c r="B120" s="237" t="s">
        <v>163</v>
      </c>
      <c r="C120" s="238" t="s">
        <v>311</v>
      </c>
      <c r="D120" s="230" t="str">
        <f t="shared" si="2"/>
        <v>File Folder ,Plastic, Green (short)</v>
      </c>
      <c r="E120" s="234" t="s">
        <v>41</v>
      </c>
      <c r="F120" s="235">
        <v>10.62</v>
      </c>
    </row>
    <row r="121" spans="1:6" s="228" customFormat="1" ht="12.75" x14ac:dyDescent="0.25">
      <c r="A121" s="232" t="s">
        <v>312</v>
      </c>
      <c r="B121" s="237" t="s">
        <v>163</v>
      </c>
      <c r="C121" s="238" t="s">
        <v>313</v>
      </c>
      <c r="D121" s="230" t="str">
        <f t="shared" si="2"/>
        <v>File Folder ,Plastic, Yellow (short)</v>
      </c>
      <c r="E121" s="234" t="s">
        <v>41</v>
      </c>
      <c r="F121" s="235">
        <v>10.62</v>
      </c>
    </row>
    <row r="122" spans="1:6" s="228" customFormat="1" ht="12.75" x14ac:dyDescent="0.25">
      <c r="A122" s="232" t="s">
        <v>314</v>
      </c>
      <c r="B122" s="236" t="s">
        <v>171</v>
      </c>
      <c r="C122" s="233" t="s">
        <v>315</v>
      </c>
      <c r="D122" s="230" t="str">
        <f t="shared" si="2"/>
        <v>Folder ,Plastic, sliding, Long, clear, Green</v>
      </c>
      <c r="E122" s="234" t="s">
        <v>41</v>
      </c>
      <c r="F122" s="235">
        <v>72</v>
      </c>
    </row>
    <row r="123" spans="1:6" s="228" customFormat="1" ht="12.75" x14ac:dyDescent="0.25">
      <c r="A123" s="232" t="s">
        <v>316</v>
      </c>
      <c r="B123" s="236" t="s">
        <v>171</v>
      </c>
      <c r="C123" s="233" t="s">
        <v>317</v>
      </c>
      <c r="D123" s="230" t="str">
        <f t="shared" si="2"/>
        <v>Folder ,Plastic, sliding, Long, clear, Red</v>
      </c>
      <c r="E123" s="234" t="s">
        <v>41</v>
      </c>
      <c r="F123" s="235">
        <v>72</v>
      </c>
    </row>
    <row r="124" spans="1:6" s="228" customFormat="1" ht="12.75" x14ac:dyDescent="0.25">
      <c r="A124" s="232" t="s">
        <v>318</v>
      </c>
      <c r="B124" s="236" t="s">
        <v>171</v>
      </c>
      <c r="C124" s="233" t="s">
        <v>319</v>
      </c>
      <c r="D124" s="230" t="str">
        <f t="shared" si="2"/>
        <v>Folder ,Plastic, sliding, Long, clear, Yellow</v>
      </c>
      <c r="E124" s="234" t="s">
        <v>41</v>
      </c>
      <c r="F124" s="235">
        <v>72</v>
      </c>
    </row>
    <row r="125" spans="1:6" s="228" customFormat="1" ht="12.75" x14ac:dyDescent="0.25">
      <c r="A125" s="232" t="s">
        <v>320</v>
      </c>
      <c r="B125" s="236" t="s">
        <v>171</v>
      </c>
      <c r="C125" s="233" t="s">
        <v>321</v>
      </c>
      <c r="D125" s="230" t="str">
        <f t="shared" si="2"/>
        <v>Folder ,Plastic, sliding, Long, clear, White</v>
      </c>
      <c r="E125" s="234" t="s">
        <v>41</v>
      </c>
      <c r="F125" s="235">
        <v>72</v>
      </c>
    </row>
    <row r="126" spans="1:6" s="228" customFormat="1" ht="12.75" x14ac:dyDescent="0.25">
      <c r="A126" s="232" t="s">
        <v>322</v>
      </c>
      <c r="B126" s="236" t="s">
        <v>171</v>
      </c>
      <c r="C126" s="233" t="s">
        <v>323</v>
      </c>
      <c r="D126" s="230" t="str">
        <f t="shared" si="2"/>
        <v>Folder ,Plastic, sliding, short, clear, Green</v>
      </c>
      <c r="E126" s="234" t="s">
        <v>41</v>
      </c>
      <c r="F126" s="235">
        <v>54</v>
      </c>
    </row>
    <row r="127" spans="1:6" s="228" customFormat="1" ht="12.75" x14ac:dyDescent="0.25">
      <c r="A127" s="232" t="s">
        <v>324</v>
      </c>
      <c r="B127" s="236" t="s">
        <v>171</v>
      </c>
      <c r="C127" s="233" t="s">
        <v>325</v>
      </c>
      <c r="D127" s="230" t="str">
        <f t="shared" si="2"/>
        <v>Folder ,Plastic, sliding, short, clear, Red</v>
      </c>
      <c r="E127" s="234" t="s">
        <v>41</v>
      </c>
      <c r="F127" s="235">
        <v>54</v>
      </c>
    </row>
    <row r="128" spans="1:6" s="228" customFormat="1" ht="12.75" x14ac:dyDescent="0.25">
      <c r="A128" s="232" t="s">
        <v>326</v>
      </c>
      <c r="B128" s="236" t="s">
        <v>171</v>
      </c>
      <c r="C128" s="233" t="s">
        <v>327</v>
      </c>
      <c r="D128" s="230" t="str">
        <f t="shared" si="2"/>
        <v>Folder ,Plastic, sliding, short, clear, Yellow</v>
      </c>
      <c r="E128" s="234" t="s">
        <v>41</v>
      </c>
      <c r="F128" s="235">
        <v>54</v>
      </c>
    </row>
    <row r="129" spans="1:6" s="228" customFormat="1" ht="12.75" x14ac:dyDescent="0.25">
      <c r="A129" s="232" t="s">
        <v>328</v>
      </c>
      <c r="B129" s="236" t="s">
        <v>171</v>
      </c>
      <c r="C129" s="233" t="s">
        <v>329</v>
      </c>
      <c r="D129" s="230" t="str">
        <f t="shared" si="2"/>
        <v>Folder ,Plastic, sliding, short, clear, White</v>
      </c>
      <c r="E129" s="234" t="s">
        <v>41</v>
      </c>
      <c r="F129" s="235">
        <v>54</v>
      </c>
    </row>
    <row r="130" spans="1:6" s="228" customFormat="1" ht="12.75" x14ac:dyDescent="0.25">
      <c r="A130" s="232" t="s">
        <v>330</v>
      </c>
      <c r="B130" s="237" t="s">
        <v>331</v>
      </c>
      <c r="C130" s="238" t="s">
        <v>332</v>
      </c>
      <c r="D130" s="230" t="str">
        <f t="shared" si="2"/>
        <v>Glue ,All-Purpose, dries strong &amp; clear, 130mL</v>
      </c>
      <c r="E130" s="234" t="s">
        <v>25</v>
      </c>
      <c r="F130" s="235">
        <v>54.6</v>
      </c>
    </row>
    <row r="131" spans="1:6" s="228" customFormat="1" ht="12.75" x14ac:dyDescent="0.25">
      <c r="A131" s="232" t="s">
        <v>333</v>
      </c>
      <c r="B131" s="245" t="s">
        <v>334</v>
      </c>
      <c r="C131" s="245" t="s">
        <v>335</v>
      </c>
      <c r="D131" s="230" t="str">
        <f t="shared" si="2"/>
        <v>Highlighter  Marker   ,Neon Green, chisel tip</v>
      </c>
      <c r="E131" s="234" t="s">
        <v>41</v>
      </c>
      <c r="F131" s="235">
        <v>57.599999999999994</v>
      </c>
    </row>
    <row r="132" spans="1:6" s="228" customFormat="1" ht="12.75" x14ac:dyDescent="0.25">
      <c r="A132" s="232" t="s">
        <v>336</v>
      </c>
      <c r="B132" s="245" t="s">
        <v>334</v>
      </c>
      <c r="C132" s="245" t="s">
        <v>337</v>
      </c>
      <c r="D132" s="230" t="str">
        <f t="shared" si="2"/>
        <v>Highlighter  Marker   ,Neon Yellow, chisel tip</v>
      </c>
      <c r="E132" s="234" t="s">
        <v>41</v>
      </c>
      <c r="F132" s="235">
        <v>57.599999999999994</v>
      </c>
    </row>
    <row r="133" spans="1:6" s="228" customFormat="1" ht="12.75" x14ac:dyDescent="0.25">
      <c r="A133" s="232" t="s">
        <v>338</v>
      </c>
      <c r="B133" s="237" t="s">
        <v>339</v>
      </c>
      <c r="C133" s="238" t="s">
        <v>340</v>
      </c>
      <c r="D133" s="230" t="str">
        <f t="shared" si="2"/>
        <v>Marker ,Highlighter pen, chisel type, Neon Green</v>
      </c>
      <c r="E133" s="234" t="s">
        <v>41</v>
      </c>
      <c r="F133" s="235">
        <v>34.56</v>
      </c>
    </row>
    <row r="134" spans="1:6" s="228" customFormat="1" ht="12.75" x14ac:dyDescent="0.25">
      <c r="A134" s="232" t="s">
        <v>341</v>
      </c>
      <c r="B134" s="237" t="s">
        <v>339</v>
      </c>
      <c r="C134" s="238" t="s">
        <v>342</v>
      </c>
      <c r="D134" s="230" t="str">
        <f t="shared" si="2"/>
        <v>Marker ,Permanent Pen, Broad Tip, Black</v>
      </c>
      <c r="E134" s="234" t="s">
        <v>41</v>
      </c>
      <c r="F134" s="235">
        <v>41.76</v>
      </c>
    </row>
    <row r="135" spans="1:6" s="228" customFormat="1" ht="12.75" x14ac:dyDescent="0.25">
      <c r="A135" s="232" t="s">
        <v>343</v>
      </c>
      <c r="B135" s="237" t="s">
        <v>339</v>
      </c>
      <c r="C135" s="238" t="s">
        <v>344</v>
      </c>
      <c r="D135" s="230" t="str">
        <f t="shared" si="2"/>
        <v>Marker ,Permanent Pen, Broad Tip, Blue</v>
      </c>
      <c r="E135" s="234" t="s">
        <v>41</v>
      </c>
      <c r="F135" s="235">
        <v>41.76</v>
      </c>
    </row>
    <row r="136" spans="1:6" s="228" customFormat="1" ht="12.75" x14ac:dyDescent="0.25">
      <c r="A136" s="232" t="s">
        <v>345</v>
      </c>
      <c r="B136" s="237" t="s">
        <v>339</v>
      </c>
      <c r="C136" s="238" t="s">
        <v>346</v>
      </c>
      <c r="D136" s="230" t="str">
        <f t="shared" si="2"/>
        <v>Marker ,Permanent Pen, Fine Tip, Black</v>
      </c>
      <c r="E136" s="234" t="s">
        <v>41</v>
      </c>
      <c r="F136" s="235">
        <v>41.76</v>
      </c>
    </row>
    <row r="137" spans="1:6" s="228" customFormat="1" ht="12.75" x14ac:dyDescent="0.25">
      <c r="A137" s="232" t="s">
        <v>347</v>
      </c>
      <c r="B137" s="237" t="s">
        <v>339</v>
      </c>
      <c r="C137" s="238" t="s">
        <v>348</v>
      </c>
      <c r="D137" s="230" t="str">
        <f t="shared" si="2"/>
        <v>Marker ,Permanent Pen, Fine Tip, Blue</v>
      </c>
      <c r="E137" s="234" t="s">
        <v>41</v>
      </c>
      <c r="F137" s="235">
        <v>41.76</v>
      </c>
    </row>
    <row r="138" spans="1:6" s="228" customFormat="1" ht="12.75" x14ac:dyDescent="0.25">
      <c r="A138" s="232" t="s">
        <v>349</v>
      </c>
      <c r="B138" s="237" t="s">
        <v>339</v>
      </c>
      <c r="C138" s="238" t="s">
        <v>350</v>
      </c>
      <c r="D138" s="230" t="str">
        <f t="shared" si="2"/>
        <v>Marker ,Permanent Pen, Fine Tip, Red</v>
      </c>
      <c r="E138" s="234" t="s">
        <v>41</v>
      </c>
      <c r="F138" s="235">
        <v>41.76</v>
      </c>
    </row>
    <row r="139" spans="1:6" s="228" customFormat="1" ht="12.75" x14ac:dyDescent="0.25">
      <c r="A139" s="232" t="s">
        <v>351</v>
      </c>
      <c r="B139" s="245" t="s">
        <v>339</v>
      </c>
      <c r="C139" s="245" t="s">
        <v>352</v>
      </c>
      <c r="D139" s="230" t="str">
        <f t="shared" si="2"/>
        <v>Marker ,Permanent, Broad Tip, red</v>
      </c>
      <c r="E139" s="234" t="s">
        <v>41</v>
      </c>
      <c r="F139" s="235">
        <v>54</v>
      </c>
    </row>
    <row r="140" spans="1:6" s="228" customFormat="1" ht="12.75" x14ac:dyDescent="0.25">
      <c r="A140" s="232" t="s">
        <v>353</v>
      </c>
      <c r="B140" s="245" t="s">
        <v>339</v>
      </c>
      <c r="C140" s="245" t="s">
        <v>354</v>
      </c>
      <c r="D140" s="230" t="str">
        <f t="shared" si="2"/>
        <v>Marker ,Permanent Refill Ink, red</v>
      </c>
      <c r="E140" s="234" t="s">
        <v>25</v>
      </c>
      <c r="F140" s="235">
        <v>90.719999999999985</v>
      </c>
    </row>
    <row r="141" spans="1:6" s="228" customFormat="1" ht="12.75" x14ac:dyDescent="0.25">
      <c r="A141" s="232" t="s">
        <v>355</v>
      </c>
      <c r="B141" s="237" t="s">
        <v>339</v>
      </c>
      <c r="C141" s="238" t="s">
        <v>356</v>
      </c>
      <c r="D141" s="230" t="str">
        <f t="shared" si="2"/>
        <v>Marker ,Refill, Permanent, 30mL Black</v>
      </c>
      <c r="E141" s="234" t="s">
        <v>25</v>
      </c>
      <c r="F141" s="235">
        <v>90.719999999999985</v>
      </c>
    </row>
    <row r="142" spans="1:6" s="228" customFormat="1" ht="12.75" x14ac:dyDescent="0.25">
      <c r="A142" s="232" t="s">
        <v>357</v>
      </c>
      <c r="B142" s="237" t="s">
        <v>339</v>
      </c>
      <c r="C142" s="238" t="s">
        <v>358</v>
      </c>
      <c r="D142" s="230" t="str">
        <f t="shared" si="2"/>
        <v>Marker ,Refill, Permanent, 30mL Blue</v>
      </c>
      <c r="E142" s="234" t="s">
        <v>25</v>
      </c>
      <c r="F142" s="235">
        <v>90.719999999999985</v>
      </c>
    </row>
    <row r="143" spans="1:6" s="228" customFormat="1" ht="12.75" x14ac:dyDescent="0.25">
      <c r="A143" s="232" t="s">
        <v>359</v>
      </c>
      <c r="B143" s="237" t="s">
        <v>339</v>
      </c>
      <c r="C143" s="238" t="s">
        <v>360</v>
      </c>
      <c r="D143" s="230" t="str">
        <f t="shared" si="2"/>
        <v>Marker ,White Board Pen, Fine Tip, Black</v>
      </c>
      <c r="E143" s="234" t="s">
        <v>41</v>
      </c>
      <c r="F143" s="235">
        <v>73.8</v>
      </c>
    </row>
    <row r="144" spans="1:6" s="228" customFormat="1" ht="12.75" x14ac:dyDescent="0.25">
      <c r="A144" s="232" t="s">
        <v>361</v>
      </c>
      <c r="B144" s="237" t="s">
        <v>339</v>
      </c>
      <c r="C144" s="238" t="s">
        <v>362</v>
      </c>
      <c r="D144" s="230" t="str">
        <f t="shared" si="2"/>
        <v>Marker ,White Board Pen, Fine Tip, Blue</v>
      </c>
      <c r="E144" s="234" t="s">
        <v>41</v>
      </c>
      <c r="F144" s="235">
        <v>73.8</v>
      </c>
    </row>
    <row r="145" spans="1:6" s="228" customFormat="1" ht="12.75" x14ac:dyDescent="0.25">
      <c r="A145" s="232" t="s">
        <v>363</v>
      </c>
      <c r="B145" s="237" t="s">
        <v>339</v>
      </c>
      <c r="C145" s="238" t="s">
        <v>364</v>
      </c>
      <c r="D145" s="230" t="str">
        <f t="shared" si="2"/>
        <v>Marker ,White Board Pen, Fine Tip, Red</v>
      </c>
      <c r="E145" s="234" t="s">
        <v>41</v>
      </c>
      <c r="F145" s="235">
        <v>73.8</v>
      </c>
    </row>
    <row r="146" spans="1:6" s="228" customFormat="1" ht="12.75" x14ac:dyDescent="0.25">
      <c r="A146" s="232" t="s">
        <v>365</v>
      </c>
      <c r="B146" s="237" t="s">
        <v>366</v>
      </c>
      <c r="C146" s="238" t="s">
        <v>367</v>
      </c>
      <c r="D146" s="230" t="str">
        <f t="shared" si="2"/>
        <v>Paper Clip ,33mm Vinyl Coated 100's,Medium</v>
      </c>
      <c r="E146" s="234" t="s">
        <v>22</v>
      </c>
      <c r="F146" s="235">
        <v>20.04</v>
      </c>
    </row>
    <row r="147" spans="1:6" s="228" customFormat="1" ht="12.75" x14ac:dyDescent="0.25">
      <c r="A147" s="232" t="s">
        <v>368</v>
      </c>
      <c r="B147" s="237" t="s">
        <v>366</v>
      </c>
      <c r="C147" s="238" t="s">
        <v>369</v>
      </c>
      <c r="D147" s="230" t="str">
        <f t="shared" si="2"/>
        <v>Paper Clip ,50mm Vinyl Coated 100's,Big</v>
      </c>
      <c r="E147" s="234" t="s">
        <v>22</v>
      </c>
      <c r="F147" s="235">
        <v>31.259999999999998</v>
      </c>
    </row>
    <row r="148" spans="1:6" s="228" customFormat="1" ht="12.75" x14ac:dyDescent="0.25">
      <c r="A148" s="232" t="s">
        <v>370</v>
      </c>
      <c r="B148" s="237" t="s">
        <v>371</v>
      </c>
      <c r="C148" s="238" t="s">
        <v>372</v>
      </c>
      <c r="D148" s="230" t="str">
        <f t="shared" si="2"/>
        <v>Paste ,white, 200g/bottle</v>
      </c>
      <c r="E148" s="234" t="s">
        <v>25</v>
      </c>
      <c r="F148" s="235">
        <v>50.76</v>
      </c>
    </row>
    <row r="149" spans="1:6" s="228" customFormat="1" ht="12.75" x14ac:dyDescent="0.25">
      <c r="A149" s="232" t="s">
        <v>373</v>
      </c>
      <c r="B149" s="237" t="s">
        <v>374</v>
      </c>
      <c r="C149" s="238" t="s">
        <v>375</v>
      </c>
      <c r="D149" s="230" t="str">
        <f t="shared" si="2"/>
        <v>Pencil ,No.2, Lead with eraser, 12's per box</v>
      </c>
      <c r="E149" s="234" t="s">
        <v>22</v>
      </c>
      <c r="F149" s="235">
        <v>73.44</v>
      </c>
    </row>
    <row r="150" spans="1:6" s="228" customFormat="1" ht="12.75" x14ac:dyDescent="0.25">
      <c r="A150" s="232" t="s">
        <v>376</v>
      </c>
      <c r="B150" s="236" t="s">
        <v>374</v>
      </c>
      <c r="C150" s="233" t="s">
        <v>377</v>
      </c>
      <c r="D150" s="230" t="str">
        <f t="shared" si="2"/>
        <v>Pencil ,No.1 Lead with eraser, 12's per box</v>
      </c>
      <c r="E150" s="234" t="s">
        <v>22</v>
      </c>
      <c r="F150" s="235">
        <v>73.44</v>
      </c>
    </row>
    <row r="151" spans="1:6" s="228" customFormat="1" ht="12.75" x14ac:dyDescent="0.25">
      <c r="A151" s="232" t="s">
        <v>378</v>
      </c>
      <c r="B151" s="236" t="s">
        <v>379</v>
      </c>
      <c r="C151" s="233" t="s">
        <v>380</v>
      </c>
      <c r="D151" s="230" t="str">
        <f t="shared" ref="D151:D188" si="3">CONCATENATE(B151," ,",C151)</f>
        <v>Pencil Sharpener ,Small Plastic casing</v>
      </c>
      <c r="E151" s="234" t="s">
        <v>41</v>
      </c>
      <c r="F151" s="235">
        <v>10.199999999999999</v>
      </c>
    </row>
    <row r="152" spans="1:6" s="228" customFormat="1" ht="12.75" x14ac:dyDescent="0.25">
      <c r="A152" s="232" t="s">
        <v>381</v>
      </c>
      <c r="B152" s="245" t="s">
        <v>382</v>
      </c>
      <c r="C152" s="245" t="s">
        <v>383</v>
      </c>
      <c r="D152" s="230" t="str">
        <f t="shared" si="3"/>
        <v>Plastic Cover     ,47" x 50 meter roll</v>
      </c>
      <c r="E152" s="234" t="s">
        <v>24</v>
      </c>
      <c r="F152" s="235">
        <v>900</v>
      </c>
    </row>
    <row r="153" spans="1:6" s="228" customFormat="1" ht="12.75" x14ac:dyDescent="0.25">
      <c r="A153" s="232" t="s">
        <v>384</v>
      </c>
      <c r="B153" s="236" t="s">
        <v>385</v>
      </c>
      <c r="C153" s="233" t="s">
        <v>386</v>
      </c>
      <c r="D153" s="230" t="str">
        <f t="shared" si="3"/>
        <v>Puncher ,paper, heavy duty, with two hole guide, 1 piece per box</v>
      </c>
      <c r="E153" s="234" t="s">
        <v>41</v>
      </c>
      <c r="F153" s="235">
        <v>170.4</v>
      </c>
    </row>
    <row r="154" spans="1:6" s="228" customFormat="1" ht="12.75" x14ac:dyDescent="0.25">
      <c r="A154" s="232" t="s">
        <v>387</v>
      </c>
      <c r="B154" s="237" t="s">
        <v>388</v>
      </c>
      <c r="C154" s="238" t="s">
        <v>389</v>
      </c>
      <c r="D154" s="230" t="str">
        <f t="shared" si="3"/>
        <v>Push Pin ,8.5mm Pin length x 10mm Head size, 100's</v>
      </c>
      <c r="E154" s="234" t="s">
        <v>22</v>
      </c>
      <c r="F154" s="235">
        <v>34.56</v>
      </c>
    </row>
    <row r="155" spans="1:6" s="228" customFormat="1" ht="12.75" x14ac:dyDescent="0.25">
      <c r="A155" s="232" t="s">
        <v>390</v>
      </c>
      <c r="B155" s="237" t="s">
        <v>391</v>
      </c>
      <c r="C155" s="238" t="s">
        <v>392</v>
      </c>
      <c r="D155" s="230" t="str">
        <f t="shared" si="3"/>
        <v>Rubber Band ,#16 (2.5" x 1/16" x 1/32"), 50g</v>
      </c>
      <c r="E155" s="234" t="s">
        <v>22</v>
      </c>
      <c r="F155" s="235">
        <v>28.799999999999997</v>
      </c>
    </row>
    <row r="156" spans="1:6" s="228" customFormat="1" ht="12.75" x14ac:dyDescent="0.25">
      <c r="A156" s="232" t="s">
        <v>393</v>
      </c>
      <c r="B156" s="237" t="s">
        <v>391</v>
      </c>
      <c r="C156" s="238" t="s">
        <v>394</v>
      </c>
      <c r="D156" s="230" t="str">
        <f t="shared" si="3"/>
        <v>Rubber Band ,#18 (3" x 1/16" x 1/32""), 350g</v>
      </c>
      <c r="E156" s="234" t="s">
        <v>22</v>
      </c>
      <c r="F156" s="235">
        <v>168</v>
      </c>
    </row>
    <row r="157" spans="1:6" s="228" customFormat="1" ht="12.75" x14ac:dyDescent="0.25">
      <c r="A157" s="232" t="s">
        <v>395</v>
      </c>
      <c r="B157" s="236" t="s">
        <v>396</v>
      </c>
      <c r="C157" s="233" t="s">
        <v>397</v>
      </c>
      <c r="D157" s="230" t="str">
        <f t="shared" si="3"/>
        <v>Ruler ,Plastic. 12" length</v>
      </c>
      <c r="E157" s="234" t="s">
        <v>41</v>
      </c>
      <c r="F157" s="235">
        <v>18</v>
      </c>
    </row>
    <row r="158" spans="1:6" s="228" customFormat="1" ht="12.75" x14ac:dyDescent="0.25">
      <c r="A158" s="232" t="s">
        <v>398</v>
      </c>
      <c r="B158" s="237" t="s">
        <v>399</v>
      </c>
      <c r="C158" s="238" t="s">
        <v>400</v>
      </c>
      <c r="D158" s="230" t="str">
        <f t="shared" si="3"/>
        <v>Scissor ,6" Stainless Steel with Plastic Handle</v>
      </c>
      <c r="E158" s="234" t="s">
        <v>41</v>
      </c>
      <c r="F158" s="235">
        <v>64.8</v>
      </c>
    </row>
    <row r="159" spans="1:6" s="228" customFormat="1" ht="12.75" x14ac:dyDescent="0.25">
      <c r="A159" s="232" t="s">
        <v>401</v>
      </c>
      <c r="B159" s="237" t="s">
        <v>402</v>
      </c>
      <c r="C159" s="238" t="s">
        <v>403</v>
      </c>
      <c r="D159" s="230" t="str">
        <f t="shared" si="3"/>
        <v>Sign Pen ,0.5mm Liquid/Gel needle tip, Black</v>
      </c>
      <c r="E159" s="234" t="s">
        <v>41</v>
      </c>
      <c r="F159" s="235">
        <v>23.76</v>
      </c>
    </row>
    <row r="160" spans="1:6" s="228" customFormat="1" ht="12.75" x14ac:dyDescent="0.25">
      <c r="A160" s="232" t="s">
        <v>404</v>
      </c>
      <c r="B160" s="236" t="s">
        <v>402</v>
      </c>
      <c r="C160" s="233" t="s">
        <v>405</v>
      </c>
      <c r="D160" s="230" t="str">
        <f t="shared" si="3"/>
        <v xml:space="preserve">Sign Pen ,Blue, liquid/gel ink, 0.5mm needle tip </v>
      </c>
      <c r="E160" s="234" t="s">
        <v>41</v>
      </c>
      <c r="F160" s="235">
        <v>23.76</v>
      </c>
    </row>
    <row r="161" spans="1:6" s="228" customFormat="1" ht="12.75" x14ac:dyDescent="0.25">
      <c r="A161" s="232" t="s">
        <v>406</v>
      </c>
      <c r="B161" s="236" t="s">
        <v>402</v>
      </c>
      <c r="C161" s="233" t="s">
        <v>407</v>
      </c>
      <c r="D161" s="230" t="str">
        <f t="shared" si="3"/>
        <v xml:space="preserve">Sign Pen ,Blue, liquid/gel ink, 1.0mm needle tip </v>
      </c>
      <c r="E161" s="234" t="s">
        <v>41</v>
      </c>
      <c r="F161" s="235">
        <v>118.55999999999999</v>
      </c>
    </row>
    <row r="162" spans="1:6" s="228" customFormat="1" ht="12.75" x14ac:dyDescent="0.25">
      <c r="A162" s="232" t="s">
        <v>408</v>
      </c>
      <c r="B162" s="236" t="s">
        <v>409</v>
      </c>
      <c r="C162" s="233" t="s">
        <v>410</v>
      </c>
      <c r="D162" s="230" t="str">
        <f t="shared" si="3"/>
        <v>Stamp Pad   ,Felt,bed dimension 60mmx100mm,Red</v>
      </c>
      <c r="E162" s="234" t="s">
        <v>41</v>
      </c>
      <c r="F162" s="235">
        <v>137.51999999999998</v>
      </c>
    </row>
    <row r="163" spans="1:6" s="228" customFormat="1" ht="12.75" x14ac:dyDescent="0.25">
      <c r="A163" s="232" t="s">
        <v>411</v>
      </c>
      <c r="B163" s="237" t="s">
        <v>412</v>
      </c>
      <c r="C163" s="238" t="s">
        <v>413</v>
      </c>
      <c r="D163" s="230" t="str">
        <f t="shared" si="3"/>
        <v>Stamp Pad Bed ,60mm x 100mm, Black</v>
      </c>
      <c r="E163" s="234" t="s">
        <v>41</v>
      </c>
      <c r="F163" s="235">
        <v>137.51999999999998</v>
      </c>
    </row>
    <row r="164" spans="1:6" s="228" customFormat="1" ht="12.75" x14ac:dyDescent="0.25">
      <c r="A164" s="232" t="s">
        <v>414</v>
      </c>
      <c r="B164" s="237" t="s">
        <v>412</v>
      </c>
      <c r="C164" s="238" t="s">
        <v>415</v>
      </c>
      <c r="D164" s="230" t="str">
        <f t="shared" si="3"/>
        <v>Stamp Pad Bed ,60mm x 100mm, Blue</v>
      </c>
      <c r="E164" s="234" t="s">
        <v>41</v>
      </c>
      <c r="F164" s="235">
        <v>137.51999999999998</v>
      </c>
    </row>
    <row r="165" spans="1:6" s="228" customFormat="1" ht="12.75" x14ac:dyDescent="0.25">
      <c r="A165" s="232" t="s">
        <v>416</v>
      </c>
      <c r="B165" s="237" t="s">
        <v>412</v>
      </c>
      <c r="C165" s="238" t="s">
        <v>417</v>
      </c>
      <c r="D165" s="230" t="str">
        <f t="shared" si="3"/>
        <v>Stamp Pad Bed ,60mm x 100mm, Violet/Purple</v>
      </c>
      <c r="E165" s="234" t="s">
        <v>41</v>
      </c>
      <c r="F165" s="235">
        <v>137.51999999999998</v>
      </c>
    </row>
    <row r="166" spans="1:6" s="228" customFormat="1" ht="12.75" x14ac:dyDescent="0.25">
      <c r="A166" s="232" t="s">
        <v>418</v>
      </c>
      <c r="B166" s="237" t="s">
        <v>419</v>
      </c>
      <c r="C166" s="238" t="s">
        <v>420</v>
      </c>
      <c r="D166" s="230" t="str">
        <f t="shared" si="3"/>
        <v>Stamp Pad Ink ,Refill, 30mL Blue</v>
      </c>
      <c r="E166" s="234" t="s">
        <v>25</v>
      </c>
      <c r="F166" s="235">
        <v>80.64</v>
      </c>
    </row>
    <row r="167" spans="1:6" s="228" customFormat="1" ht="12.75" x14ac:dyDescent="0.25">
      <c r="A167" s="232" t="s">
        <v>421</v>
      </c>
      <c r="B167" s="237" t="s">
        <v>419</v>
      </c>
      <c r="C167" s="238" t="s">
        <v>422</v>
      </c>
      <c r="D167" s="230" t="str">
        <f t="shared" si="3"/>
        <v>Stamp Pad Ink ,Refill, 30mL Black</v>
      </c>
      <c r="E167" s="234" t="s">
        <v>25</v>
      </c>
      <c r="F167" s="235">
        <v>80.64</v>
      </c>
    </row>
    <row r="168" spans="1:6" s="228" customFormat="1" ht="12.75" x14ac:dyDescent="0.25">
      <c r="A168" s="232" t="s">
        <v>423</v>
      </c>
      <c r="B168" s="237" t="s">
        <v>419</v>
      </c>
      <c r="C168" s="238" t="s">
        <v>424</v>
      </c>
      <c r="D168" s="230" t="str">
        <f t="shared" si="3"/>
        <v>Stamp Pad Ink ,Refill, 30mL Violet/Purple</v>
      </c>
      <c r="E168" s="234" t="s">
        <v>25</v>
      </c>
      <c r="F168" s="235">
        <v>80.64</v>
      </c>
    </row>
    <row r="169" spans="1:6" s="228" customFormat="1" ht="12.75" x14ac:dyDescent="0.25">
      <c r="A169" s="232" t="s">
        <v>425</v>
      </c>
      <c r="B169" s="236" t="s">
        <v>426</v>
      </c>
      <c r="C169" s="238" t="s">
        <v>427</v>
      </c>
      <c r="D169" s="230" t="str">
        <f t="shared" si="3"/>
        <v>Stamp Pad Ink  ,Refill, 30mL Red</v>
      </c>
      <c r="E169" s="234" t="s">
        <v>25</v>
      </c>
      <c r="F169" s="235">
        <v>80.64</v>
      </c>
    </row>
    <row r="170" spans="1:6" s="228" customFormat="1" ht="12.75" x14ac:dyDescent="0.25">
      <c r="A170" s="232" t="s">
        <v>428</v>
      </c>
      <c r="B170" s="236" t="s">
        <v>429</v>
      </c>
      <c r="C170" s="233" t="s">
        <v>430</v>
      </c>
      <c r="D170" s="230" t="str">
        <f t="shared" si="3"/>
        <v>Staple remover ,Plier type, stainless steel</v>
      </c>
      <c r="E170" s="234" t="s">
        <v>41</v>
      </c>
      <c r="F170" s="235">
        <v>114</v>
      </c>
    </row>
    <row r="171" spans="1:6" s="228" customFormat="1" ht="12.75" x14ac:dyDescent="0.25">
      <c r="A171" s="232" t="s">
        <v>431</v>
      </c>
      <c r="B171" s="237" t="s">
        <v>432</v>
      </c>
      <c r="C171" s="238" t="s">
        <v>433</v>
      </c>
      <c r="D171" s="230" t="str">
        <f t="shared" si="3"/>
        <v>Staple Wire ,#35 Heavy Duty 5000staples</v>
      </c>
      <c r="E171" s="234" t="s">
        <v>22</v>
      </c>
      <c r="F171" s="235">
        <v>72</v>
      </c>
    </row>
    <row r="172" spans="1:6" s="228" customFormat="1" ht="12.75" x14ac:dyDescent="0.25">
      <c r="A172" s="232" t="s">
        <v>434</v>
      </c>
      <c r="B172" s="237" t="s">
        <v>432</v>
      </c>
      <c r="C172" s="238" t="s">
        <v>435</v>
      </c>
      <c r="D172" s="230" t="str">
        <f t="shared" si="3"/>
        <v>Staple Wire ,#10 Heavy Duty 1000staples</v>
      </c>
      <c r="E172" s="234" t="s">
        <v>22</v>
      </c>
      <c r="F172" s="235">
        <v>11.88</v>
      </c>
    </row>
    <row r="173" spans="1:6" s="228" customFormat="1" ht="12.75" x14ac:dyDescent="0.25">
      <c r="A173" s="232" t="s">
        <v>436</v>
      </c>
      <c r="B173" s="237" t="s">
        <v>437</v>
      </c>
      <c r="C173" s="232" t="s">
        <v>438</v>
      </c>
      <c r="D173" s="230" t="str">
        <f t="shared" si="3"/>
        <v>Stapler ,20sheets capacity, Heavy Duty, 100staples #35 load capacity</v>
      </c>
      <c r="E173" s="234" t="s">
        <v>21</v>
      </c>
      <c r="F173" s="235">
        <v>505.43999999999994</v>
      </c>
    </row>
    <row r="174" spans="1:6" s="228" customFormat="1" ht="12.75" x14ac:dyDescent="0.25">
      <c r="A174" s="232" t="s">
        <v>439</v>
      </c>
      <c r="B174" s="237" t="s">
        <v>437</v>
      </c>
      <c r="C174" s="232" t="s">
        <v>440</v>
      </c>
      <c r="D174" s="230" t="str">
        <f t="shared" si="3"/>
        <v>Stapler ,30sheets capacity, Heavy Duty, 200staples #35 load capacity</v>
      </c>
      <c r="E174" s="234" t="s">
        <v>21</v>
      </c>
      <c r="F174" s="235">
        <v>1051.2</v>
      </c>
    </row>
    <row r="175" spans="1:6" s="228" customFormat="1" ht="12.75" x14ac:dyDescent="0.25">
      <c r="A175" s="232" t="s">
        <v>441</v>
      </c>
      <c r="B175" s="237" t="s">
        <v>442</v>
      </c>
      <c r="C175" s="238" t="s">
        <v>443</v>
      </c>
      <c r="D175" s="230" t="str">
        <f t="shared" si="3"/>
        <v>Tape ,Plastic Transparent, 1" x 100m</v>
      </c>
      <c r="E175" s="234" t="s">
        <v>24</v>
      </c>
      <c r="F175" s="235">
        <v>18.72</v>
      </c>
    </row>
    <row r="176" spans="1:6" s="228" customFormat="1" ht="12.75" x14ac:dyDescent="0.25">
      <c r="A176" s="232" t="s">
        <v>444</v>
      </c>
      <c r="B176" s="237" t="s">
        <v>442</v>
      </c>
      <c r="C176" s="238" t="s">
        <v>445</v>
      </c>
      <c r="D176" s="230" t="str">
        <f t="shared" si="3"/>
        <v>Tape ,Plastic Transparent, 2" x 100m</v>
      </c>
      <c r="E176" s="234" t="s">
        <v>24</v>
      </c>
      <c r="F176" s="235">
        <v>46.08</v>
      </c>
    </row>
    <row r="177" spans="1:6" s="228" customFormat="1" ht="12.75" x14ac:dyDescent="0.25">
      <c r="A177" s="232" t="s">
        <v>446</v>
      </c>
      <c r="B177" s="237" t="s">
        <v>442</v>
      </c>
      <c r="C177" s="238" t="s">
        <v>447</v>
      </c>
      <c r="D177" s="230" t="str">
        <f t="shared" si="3"/>
        <v>Tape ,Plastic Transparent, 3" x 100m</v>
      </c>
      <c r="E177" s="234" t="s">
        <v>24</v>
      </c>
      <c r="F177" s="235">
        <v>51.6</v>
      </c>
    </row>
    <row r="178" spans="1:6" s="228" customFormat="1" ht="12.75" x14ac:dyDescent="0.25">
      <c r="A178" s="232" t="s">
        <v>448</v>
      </c>
      <c r="B178" s="237" t="s">
        <v>442</v>
      </c>
      <c r="C178" s="238" t="s">
        <v>449</v>
      </c>
      <c r="D178" s="230" t="str">
        <f t="shared" si="3"/>
        <v>Tape ,Plastic Packaging, 2" x 100m</v>
      </c>
      <c r="E178" s="234" t="s">
        <v>24</v>
      </c>
      <c r="F178" s="235">
        <v>46.08</v>
      </c>
    </row>
    <row r="179" spans="1:6" s="228" customFormat="1" ht="12.75" x14ac:dyDescent="0.25">
      <c r="A179" s="232" t="s">
        <v>450</v>
      </c>
      <c r="B179" s="236" t="s">
        <v>442</v>
      </c>
      <c r="C179" s="233" t="s">
        <v>451</v>
      </c>
      <c r="D179" s="230" t="str">
        <f t="shared" si="3"/>
        <v>Tape ,Double Sided, 1"W x 5mm thickness</v>
      </c>
      <c r="E179" s="234" t="s">
        <v>24</v>
      </c>
      <c r="F179" s="235">
        <v>28.799999999999997</v>
      </c>
    </row>
    <row r="180" spans="1:6" s="228" customFormat="1" ht="12.75" x14ac:dyDescent="0.25">
      <c r="A180" s="232" t="s">
        <v>452</v>
      </c>
      <c r="B180" s="236" t="s">
        <v>442</v>
      </c>
      <c r="C180" s="233" t="s">
        <v>453</v>
      </c>
      <c r="D180" s="230" t="str">
        <f t="shared" si="3"/>
        <v>Tape ,Double Sided, 1"W x 5mm thickness with foam</v>
      </c>
      <c r="E180" s="234" t="s">
        <v>24</v>
      </c>
      <c r="F180" s="235">
        <v>24</v>
      </c>
    </row>
    <row r="181" spans="1:6" s="228" customFormat="1" ht="12.75" x14ac:dyDescent="0.25">
      <c r="A181" s="232" t="s">
        <v>454</v>
      </c>
      <c r="B181" s="236" t="s">
        <v>442</v>
      </c>
      <c r="C181" s="233" t="s">
        <v>455</v>
      </c>
      <c r="D181" s="230" t="str">
        <f t="shared" si="3"/>
        <v>Tape ,Masking, 1 inch x 60yds</v>
      </c>
      <c r="E181" s="234" t="s">
        <v>24</v>
      </c>
      <c r="F181" s="235">
        <v>13.2</v>
      </c>
    </row>
    <row r="182" spans="1:6" s="228" customFormat="1" ht="12.75" x14ac:dyDescent="0.25">
      <c r="A182" s="232" t="s">
        <v>456</v>
      </c>
      <c r="B182" s="236" t="s">
        <v>442</v>
      </c>
      <c r="C182" s="233" t="s">
        <v>457</v>
      </c>
      <c r="D182" s="230" t="str">
        <f t="shared" si="3"/>
        <v>Tape ,Masking, 1/2 inch</v>
      </c>
      <c r="E182" s="234" t="s">
        <v>24</v>
      </c>
      <c r="F182" s="235">
        <v>13.2</v>
      </c>
    </row>
    <row r="183" spans="1:6" s="228" customFormat="1" ht="12.75" x14ac:dyDescent="0.25">
      <c r="A183" s="232" t="s">
        <v>458</v>
      </c>
      <c r="B183" s="236" t="s">
        <v>442</v>
      </c>
      <c r="C183" s="233" t="s">
        <v>459</v>
      </c>
      <c r="D183" s="230" t="str">
        <f t="shared" si="3"/>
        <v>Tape ,Masking, 1 1/2 inch</v>
      </c>
      <c r="E183" s="234" t="s">
        <v>24</v>
      </c>
      <c r="F183" s="235">
        <v>24</v>
      </c>
    </row>
    <row r="184" spans="1:6" s="228" customFormat="1" ht="12.75" x14ac:dyDescent="0.25">
      <c r="A184" s="232" t="s">
        <v>460</v>
      </c>
      <c r="B184" s="236" t="s">
        <v>442</v>
      </c>
      <c r="C184" s="233" t="s">
        <v>461</v>
      </c>
      <c r="D184" s="230" t="str">
        <f t="shared" si="3"/>
        <v>Tape ,Masking, 2 inch</v>
      </c>
      <c r="E184" s="234" t="s">
        <v>24</v>
      </c>
      <c r="F184" s="235">
        <v>60</v>
      </c>
    </row>
    <row r="185" spans="1:6" s="228" customFormat="1" ht="12.75" x14ac:dyDescent="0.25">
      <c r="A185" s="232" t="s">
        <v>462</v>
      </c>
      <c r="B185" s="237" t="s">
        <v>463</v>
      </c>
      <c r="C185" s="238" t="s">
        <v>464</v>
      </c>
      <c r="D185" s="230" t="str">
        <f t="shared" si="3"/>
        <v>Tape Dispenser ,Table-top, dual core (1" &amp; 3"), Heavy Duty, 1" capacity, Large</v>
      </c>
      <c r="E185" s="234" t="s">
        <v>21</v>
      </c>
      <c r="F185" s="235">
        <v>162.72</v>
      </c>
    </row>
    <row r="186" spans="1:6" s="228" customFormat="1" ht="12.75" x14ac:dyDescent="0.25">
      <c r="A186" s="232" t="s">
        <v>465</v>
      </c>
      <c r="B186" s="236" t="s">
        <v>463</v>
      </c>
      <c r="C186" s="233" t="s">
        <v>466</v>
      </c>
      <c r="D186" s="230" t="str">
        <f t="shared" si="3"/>
        <v>Tape Dispenser ,Table top, for 2 inch tape</v>
      </c>
      <c r="E186" s="234" t="s">
        <v>41</v>
      </c>
      <c r="F186" s="235">
        <v>216</v>
      </c>
    </row>
    <row r="187" spans="1:6" s="228" customFormat="1" ht="12.75" x14ac:dyDescent="0.25">
      <c r="A187" s="232" t="s">
        <v>467</v>
      </c>
      <c r="B187" s="236" t="s">
        <v>468</v>
      </c>
      <c r="C187" s="233" t="s">
        <v>469</v>
      </c>
      <c r="D187" s="230" t="str">
        <f t="shared" si="3"/>
        <v>Throdat ink ,5 ml min volume</v>
      </c>
      <c r="E187" s="234" t="s">
        <v>41</v>
      </c>
      <c r="F187" s="235">
        <v>222</v>
      </c>
    </row>
    <row r="188" spans="1:6" s="228" customFormat="1" ht="12.75" x14ac:dyDescent="0.25">
      <c r="A188" s="232" t="s">
        <v>470</v>
      </c>
      <c r="B188" s="236" t="s">
        <v>471</v>
      </c>
      <c r="C188" s="233" t="s">
        <v>472</v>
      </c>
      <c r="D188" s="230" t="str">
        <f t="shared" si="3"/>
        <v>Thumbtacks ,100's per box</v>
      </c>
      <c r="E188" s="234" t="s">
        <v>22</v>
      </c>
      <c r="F188" s="235">
        <v>24</v>
      </c>
    </row>
    <row r="189" spans="1:6" s="228" customFormat="1" ht="12.75" x14ac:dyDescent="0.25">
      <c r="A189" s="239"/>
      <c r="B189" s="240"/>
      <c r="C189" s="241"/>
      <c r="D189" s="241"/>
      <c r="E189" s="241"/>
      <c r="F189" s="243"/>
    </row>
    <row r="190" spans="1:6" s="228" customFormat="1" ht="12.75" hidden="1" x14ac:dyDescent="0.25">
      <c r="A190" s="239" t="s">
        <v>473</v>
      </c>
      <c r="B190" s="240" t="s">
        <v>474</v>
      </c>
      <c r="C190" s="241" t="s">
        <v>475</v>
      </c>
      <c r="D190" s="241"/>
      <c r="E190" s="242" t="s">
        <v>23</v>
      </c>
      <c r="F190" s="246">
        <v>738.4</v>
      </c>
    </row>
    <row r="191" spans="1:6" s="228" customFormat="1" ht="12.75" hidden="1" x14ac:dyDescent="0.25">
      <c r="A191" s="239" t="s">
        <v>476</v>
      </c>
      <c r="B191" s="240" t="s">
        <v>474</v>
      </c>
      <c r="C191" s="241" t="s">
        <v>477</v>
      </c>
      <c r="D191" s="241"/>
      <c r="E191" s="242" t="s">
        <v>23</v>
      </c>
      <c r="F191" s="246"/>
    </row>
    <row r="192" spans="1:6" s="228" customFormat="1" ht="12.75" hidden="1" x14ac:dyDescent="0.25">
      <c r="A192" s="239" t="s">
        <v>478</v>
      </c>
      <c r="B192" s="240" t="s">
        <v>474</v>
      </c>
      <c r="C192" s="241" t="s">
        <v>479</v>
      </c>
      <c r="D192" s="241"/>
      <c r="E192" s="242" t="s">
        <v>23</v>
      </c>
      <c r="F192" s="246"/>
    </row>
    <row r="193" spans="1:6" s="228" customFormat="1" ht="12.75" hidden="1" x14ac:dyDescent="0.25">
      <c r="A193" s="239" t="s">
        <v>480</v>
      </c>
      <c r="B193" s="240" t="s">
        <v>474</v>
      </c>
      <c r="C193" s="241" t="s">
        <v>481</v>
      </c>
      <c r="D193" s="241"/>
      <c r="E193" s="242" t="s">
        <v>23</v>
      </c>
      <c r="F193" s="246"/>
    </row>
    <row r="194" spans="1:6" s="228" customFormat="1" ht="12.75" hidden="1" x14ac:dyDescent="0.25">
      <c r="A194" s="239" t="s">
        <v>482</v>
      </c>
      <c r="B194" s="240" t="s">
        <v>474</v>
      </c>
      <c r="C194" s="241" t="s">
        <v>483</v>
      </c>
      <c r="D194" s="241"/>
      <c r="E194" s="242" t="s">
        <v>23</v>
      </c>
      <c r="F194" s="246"/>
    </row>
    <row r="195" spans="1:6" s="228" customFormat="1" ht="12.75" hidden="1" x14ac:dyDescent="0.25">
      <c r="A195" s="239" t="s">
        <v>484</v>
      </c>
      <c r="B195" s="240" t="s">
        <v>474</v>
      </c>
      <c r="C195" s="241" t="s">
        <v>485</v>
      </c>
      <c r="D195" s="241"/>
      <c r="E195" s="242" t="s">
        <v>23</v>
      </c>
      <c r="F195" s="246">
        <v>5121</v>
      </c>
    </row>
    <row r="196" spans="1:6" s="228" customFormat="1" ht="12.75" hidden="1" x14ac:dyDescent="0.25">
      <c r="A196" s="239" t="s">
        <v>486</v>
      </c>
      <c r="B196" s="240" t="s">
        <v>474</v>
      </c>
      <c r="C196" s="241" t="s">
        <v>487</v>
      </c>
      <c r="D196" s="241"/>
      <c r="E196" s="242" t="s">
        <v>23</v>
      </c>
      <c r="F196" s="246"/>
    </row>
    <row r="197" spans="1:6" s="228" customFormat="1" ht="12.75" hidden="1" x14ac:dyDescent="0.25">
      <c r="A197" s="239" t="s">
        <v>488</v>
      </c>
      <c r="B197" s="240" t="s">
        <v>474</v>
      </c>
      <c r="C197" s="241" t="s">
        <v>489</v>
      </c>
      <c r="D197" s="241"/>
      <c r="E197" s="242" t="s">
        <v>23</v>
      </c>
      <c r="F197" s="246"/>
    </row>
    <row r="198" spans="1:6" s="228" customFormat="1" ht="12.75" hidden="1" x14ac:dyDescent="0.25">
      <c r="A198" s="239" t="s">
        <v>490</v>
      </c>
      <c r="B198" s="240" t="s">
        <v>491</v>
      </c>
      <c r="C198" s="241" t="s">
        <v>475</v>
      </c>
      <c r="D198" s="241"/>
      <c r="E198" s="242" t="s">
        <v>492</v>
      </c>
      <c r="F198" s="246"/>
    </row>
    <row r="199" spans="1:6" s="228" customFormat="1" ht="12.75" hidden="1" x14ac:dyDescent="0.25">
      <c r="A199" s="239" t="s">
        <v>493</v>
      </c>
      <c r="B199" s="240" t="s">
        <v>491</v>
      </c>
      <c r="C199" s="241" t="s">
        <v>477</v>
      </c>
      <c r="D199" s="241"/>
      <c r="E199" s="242" t="s">
        <v>492</v>
      </c>
      <c r="F199" s="246">
        <v>6500</v>
      </c>
    </row>
    <row r="200" spans="1:6" s="228" customFormat="1" ht="12.75" hidden="1" x14ac:dyDescent="0.25">
      <c r="A200" s="239" t="s">
        <v>494</v>
      </c>
      <c r="B200" s="240" t="s">
        <v>491</v>
      </c>
      <c r="C200" s="241" t="s">
        <v>479</v>
      </c>
      <c r="D200" s="241"/>
      <c r="E200" s="242" t="s">
        <v>492</v>
      </c>
      <c r="F200" s="246">
        <v>700</v>
      </c>
    </row>
    <row r="201" spans="1:6" s="228" customFormat="1" ht="12.75" hidden="1" x14ac:dyDescent="0.25">
      <c r="A201" s="239" t="s">
        <v>495</v>
      </c>
      <c r="B201" s="240" t="s">
        <v>491</v>
      </c>
      <c r="C201" s="241" t="s">
        <v>481</v>
      </c>
      <c r="D201" s="241"/>
      <c r="E201" s="242" t="s">
        <v>492</v>
      </c>
      <c r="F201" s="246">
        <v>2700</v>
      </c>
    </row>
    <row r="202" spans="1:6" s="228" customFormat="1" ht="12.75" hidden="1" x14ac:dyDescent="0.25">
      <c r="A202" s="239" t="s">
        <v>496</v>
      </c>
      <c r="B202" s="240" t="s">
        <v>491</v>
      </c>
      <c r="C202" s="241" t="s">
        <v>483</v>
      </c>
      <c r="D202" s="241"/>
      <c r="E202" s="242" t="s">
        <v>492</v>
      </c>
      <c r="F202" s="246">
        <v>1600</v>
      </c>
    </row>
    <row r="203" spans="1:6" s="228" customFormat="1" ht="12.75" hidden="1" x14ac:dyDescent="0.25">
      <c r="A203" s="239" t="s">
        <v>497</v>
      </c>
      <c r="B203" s="240" t="s">
        <v>491</v>
      </c>
      <c r="C203" s="241" t="s">
        <v>485</v>
      </c>
      <c r="D203" s="241"/>
      <c r="E203" s="242" t="s">
        <v>492</v>
      </c>
      <c r="F203" s="246">
        <v>10950</v>
      </c>
    </row>
    <row r="204" spans="1:6" s="228" customFormat="1" ht="12.75" hidden="1" x14ac:dyDescent="0.25">
      <c r="A204" s="239" t="s">
        <v>498</v>
      </c>
      <c r="B204" s="240" t="s">
        <v>491</v>
      </c>
      <c r="C204" s="241" t="s">
        <v>487</v>
      </c>
      <c r="D204" s="241"/>
      <c r="E204" s="242" t="s">
        <v>492</v>
      </c>
      <c r="F204" s="246">
        <v>6250</v>
      </c>
    </row>
    <row r="205" spans="1:6" s="228" customFormat="1" ht="12.75" hidden="1" x14ac:dyDescent="0.25">
      <c r="A205" s="239" t="s">
        <v>499</v>
      </c>
      <c r="B205" s="240" t="s">
        <v>491</v>
      </c>
      <c r="C205" s="241" t="s">
        <v>489</v>
      </c>
      <c r="D205" s="241"/>
      <c r="E205" s="242" t="s">
        <v>492</v>
      </c>
      <c r="F205" s="246">
        <v>1600</v>
      </c>
    </row>
    <row r="206" spans="1:6" s="228" customFormat="1" ht="12.75" hidden="1" x14ac:dyDescent="0.25">
      <c r="A206" s="239" t="s">
        <v>500</v>
      </c>
      <c r="B206" s="240"/>
      <c r="C206" s="241"/>
      <c r="D206" s="241"/>
      <c r="E206" s="242"/>
      <c r="F206" s="241"/>
    </row>
    <row r="207" spans="1:6" s="228" customFormat="1" ht="12.75" hidden="1" x14ac:dyDescent="0.25">
      <c r="A207" s="239" t="s">
        <v>501</v>
      </c>
      <c r="B207" s="240" t="s">
        <v>491</v>
      </c>
      <c r="C207" s="241" t="s">
        <v>502</v>
      </c>
      <c r="D207" s="241"/>
      <c r="E207" s="242" t="s">
        <v>22</v>
      </c>
      <c r="F207" s="246">
        <v>1600</v>
      </c>
    </row>
    <row r="208" spans="1:6" s="228" customFormat="1" ht="12.75" hidden="1" x14ac:dyDescent="0.25">
      <c r="A208" s="239" t="s">
        <v>503</v>
      </c>
      <c r="B208" s="240" t="s">
        <v>504</v>
      </c>
      <c r="C208" s="241" t="s">
        <v>505</v>
      </c>
      <c r="D208" s="241"/>
      <c r="E208" s="242" t="s">
        <v>24</v>
      </c>
      <c r="F208" s="246">
        <v>9776</v>
      </c>
    </row>
    <row r="209" ht="15.75" x14ac:dyDescent="0.25"/>
    <row r="210" ht="15.75" x14ac:dyDescent="0.25"/>
  </sheetData>
  <mergeCells count="6">
    <mergeCell ref="A1:F1"/>
    <mergeCell ref="A2:F2"/>
    <mergeCell ref="A4:F4"/>
    <mergeCell ref="A6:A7"/>
    <mergeCell ref="B6:C7"/>
    <mergeCell ref="D6:D7"/>
  </mergeCells>
  <conditionalFormatting sqref="F9:F84 F87:F188">
    <cfRule type="cellIs" dxfId="1" priority="2" operator="lessThan">
      <formula>1</formula>
    </cfRule>
  </conditionalFormatting>
  <conditionalFormatting sqref="F190:F205 F207:F208">
    <cfRule type="cellIs" dxfId="0" priority="1" operator="lessThan">
      <formula>1</formula>
    </cfRule>
  </conditionalFormatting>
  <pageMargins left="0.51181102362204722" right="0.51181102362204722" top="0.74803149606299213" bottom="0.51181102362204722" header="0.23622047244094491" footer="0.23622047244094491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PPMP TEMPLATE</vt:lpstr>
      <vt:lpstr>CATALOGUE</vt:lpstr>
      <vt:lpstr>CATALOGUE!Print_Area</vt:lpstr>
      <vt:lpstr>'PPMP TEMPLATE'!Print_Area</vt:lpstr>
      <vt:lpstr>CATALOGUE!Print_Titles</vt:lpstr>
      <vt:lpstr>'PPMP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</dc:creator>
  <cp:lastModifiedBy>DOH</cp:lastModifiedBy>
  <cp:lastPrinted>2022-05-25T06:33:56Z</cp:lastPrinted>
  <dcterms:created xsi:type="dcterms:W3CDTF">2021-08-17T23:48:50Z</dcterms:created>
  <dcterms:modified xsi:type="dcterms:W3CDTF">2022-05-25T06:55:53Z</dcterms:modified>
</cp:coreProperties>
</file>